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a" sheetId="1" r:id="rId1"/>
    <sheet name="2010" sheetId="2" r:id="rId2"/>
    <sheet name="2009" sheetId="3" r:id="rId3"/>
    <sheet name="2008" sheetId="4" r:id="rId4"/>
    <sheet name="2007" sheetId="5" r:id="rId5"/>
    <sheet name="2006" sheetId="6" r:id="rId6"/>
  </sheets>
  <definedNames>
    <definedName name="_xlnm._FilterDatabase" localSheetId="1" hidden="1">'2010'!$A$2:$V$488</definedName>
    <definedName name="_xlnm._FilterDatabase" localSheetId="0" hidden="1">'Tabela'!$A$4:$AA$1099</definedName>
    <definedName name="_xlnm.Print_Area" localSheetId="1">'2010'!$A$123:$Q$486</definedName>
  </definedNames>
  <calcPr fullCalcOnLoad="1"/>
</workbook>
</file>

<file path=xl/sharedStrings.xml><?xml version="1.0" encoding="utf-8"?>
<sst xmlns="http://schemas.openxmlformats.org/spreadsheetml/2006/main" count="18558" uniqueCount="3865">
  <si>
    <t>GRĘDA</t>
  </si>
  <si>
    <t>Józef</t>
  </si>
  <si>
    <t>KB LUPUS Syców</t>
  </si>
  <si>
    <t>1946</t>
  </si>
  <si>
    <t>M-60</t>
  </si>
  <si>
    <t>GROMEK</t>
  </si>
  <si>
    <t>Opolski Klub Rowerowy</t>
  </si>
  <si>
    <t>GRUBICH</t>
  </si>
  <si>
    <t>Eugeniusz</t>
  </si>
  <si>
    <t>Irena</t>
  </si>
  <si>
    <t>K-50</t>
  </si>
  <si>
    <t>GRYGIEL</t>
  </si>
  <si>
    <t>Bolesław</t>
  </si>
  <si>
    <t>Kędzierzyn Koźle</t>
  </si>
  <si>
    <t>1947</t>
  </si>
  <si>
    <t>GRZELCZYK</t>
  </si>
  <si>
    <t>Damian</t>
  </si>
  <si>
    <t>GUCMAN</t>
  </si>
  <si>
    <t>Bartłomiej</t>
  </si>
  <si>
    <t>1976</t>
  </si>
  <si>
    <t>GUTOWSKI</t>
  </si>
  <si>
    <t>Kłobuck</t>
  </si>
  <si>
    <t>1968</t>
  </si>
  <si>
    <t>GUZY</t>
  </si>
  <si>
    <t>OS ŻW Gliwice</t>
  </si>
  <si>
    <t>1960</t>
  </si>
  <si>
    <t>HAJDA</t>
  </si>
  <si>
    <t>Marcin</t>
  </si>
  <si>
    <t>1994</t>
  </si>
  <si>
    <t>HRYNOWIECKI</t>
  </si>
  <si>
    <t>JAGIELSKA</t>
  </si>
  <si>
    <t>1987</t>
  </si>
  <si>
    <t>JAGIELSKI</t>
  </si>
  <si>
    <t>Przemysław</t>
  </si>
  <si>
    <t>1983</t>
  </si>
  <si>
    <t>JAGUSIAK</t>
  </si>
  <si>
    <t>Jarosław</t>
  </si>
  <si>
    <t>Wręczyca Wielka</t>
  </si>
  <si>
    <t>JAŁOWIEC</t>
  </si>
  <si>
    <t>Olkusz</t>
  </si>
  <si>
    <t>JANICZEK</t>
  </si>
  <si>
    <t>Tadeusz</t>
  </si>
  <si>
    <t>TKKF MOSIR Czeladź</t>
  </si>
  <si>
    <t>1940</t>
  </si>
  <si>
    <t>JĘDRYSIK</t>
  </si>
  <si>
    <t>TOMMI Opole</t>
  </si>
  <si>
    <t>1988</t>
  </si>
  <si>
    <t>JUSZCZAK</t>
  </si>
  <si>
    <t>Włodzimierz</t>
  </si>
  <si>
    <t>PONIKS Ostrzeszów</t>
  </si>
  <si>
    <t>KADŁUCZKA</t>
  </si>
  <si>
    <t>CROSS Krapkowice</t>
  </si>
  <si>
    <t>KAMIŃSKI</t>
  </si>
  <si>
    <t>KB FLORIAN Zajączki II</t>
  </si>
  <si>
    <t>1959</t>
  </si>
  <si>
    <t>KARDASIŃSKI</t>
  </si>
  <si>
    <t>KEMPSKI</t>
  </si>
  <si>
    <t>Zenon</t>
  </si>
  <si>
    <t>1934</t>
  </si>
  <si>
    <t>KĘDZIERSKI</t>
  </si>
  <si>
    <t>OSiR Strzelce Op.</t>
  </si>
  <si>
    <t>1951</t>
  </si>
  <si>
    <t>KIESLICH</t>
  </si>
  <si>
    <t>Mariusz</t>
  </si>
  <si>
    <t>KB MANIAC Poznań</t>
  </si>
  <si>
    <t>Kluczbork</t>
  </si>
  <si>
    <t>KITA</t>
  </si>
  <si>
    <t>Marian</t>
  </si>
  <si>
    <t>1963</t>
  </si>
  <si>
    <t>Sebastian</t>
  </si>
  <si>
    <t>Piotr</t>
  </si>
  <si>
    <t>Dobrodzień</t>
  </si>
  <si>
    <t>KLUCZNY</t>
  </si>
  <si>
    <t>KB LUPUS Oleśnica</t>
  </si>
  <si>
    <t>KOCJAN</t>
  </si>
  <si>
    <t>Edward</t>
  </si>
  <si>
    <t>Podlipie</t>
  </si>
  <si>
    <t>KOCYBA</t>
  </si>
  <si>
    <t>1955</t>
  </si>
  <si>
    <t>KOJ</t>
  </si>
  <si>
    <t>Mateusz</t>
  </si>
  <si>
    <t>KONOWALSKA</t>
  </si>
  <si>
    <t>Mariola</t>
  </si>
  <si>
    <t>CKS BUDOWLANI Cz-wa</t>
  </si>
  <si>
    <t>KOPECKI</t>
  </si>
  <si>
    <t>Adam</t>
  </si>
  <si>
    <t>KOPREK</t>
  </si>
  <si>
    <t>Edmund</t>
  </si>
  <si>
    <t>KORNAGA</t>
  </si>
  <si>
    <t>Solidarność KWK Wujek</t>
  </si>
  <si>
    <t>KOSTRZEWSKI</t>
  </si>
  <si>
    <t>1970</t>
  </si>
  <si>
    <t>KOSZNY</t>
  </si>
  <si>
    <t>Krystian</t>
  </si>
  <si>
    <t>MOSIR Piekary Śląskie</t>
  </si>
  <si>
    <t>1943</t>
  </si>
  <si>
    <t>KOTAS</t>
  </si>
  <si>
    <t>Częstochowa</t>
  </si>
  <si>
    <t>KOTYLA</t>
  </si>
  <si>
    <t>Chorzew</t>
  </si>
  <si>
    <t>1991</t>
  </si>
  <si>
    <t>KOWALEWSKI</t>
  </si>
  <si>
    <t>KOWALSKI</t>
  </si>
  <si>
    <t>KRAKOWIAK</t>
  </si>
  <si>
    <t>Jerzy</t>
  </si>
  <si>
    <t>Trzebnica</t>
  </si>
  <si>
    <t>Barbara</t>
  </si>
  <si>
    <t>KRUMIN</t>
  </si>
  <si>
    <t>Dominik</t>
  </si>
  <si>
    <t>Wrocław</t>
  </si>
  <si>
    <t>KRYSIAK</t>
  </si>
  <si>
    <t>1986</t>
  </si>
  <si>
    <t>KRYŚ</t>
  </si>
  <si>
    <t>Waldemar</t>
  </si>
  <si>
    <t>KUBISZ</t>
  </si>
  <si>
    <t>Dorota</t>
  </si>
  <si>
    <t>KUBYLIS</t>
  </si>
  <si>
    <t>Dalius</t>
  </si>
  <si>
    <t>Kraków</t>
  </si>
  <si>
    <t>KUCHARCZYK</t>
  </si>
  <si>
    <t>1989</t>
  </si>
  <si>
    <t>Benedykt</t>
  </si>
  <si>
    <t>Boronów</t>
  </si>
  <si>
    <t>1958</t>
  </si>
  <si>
    <t>KUCZ</t>
  </si>
  <si>
    <t>Stefan</t>
  </si>
  <si>
    <t>KUCZAK</t>
  </si>
  <si>
    <t>Kamil</t>
  </si>
  <si>
    <t>Chrzanów</t>
  </si>
  <si>
    <t>KUDRYŃSKI</t>
  </si>
  <si>
    <t>Tułowice</t>
  </si>
  <si>
    <t>KUMOR PUZIO</t>
  </si>
  <si>
    <t>Danuta</t>
  </si>
  <si>
    <t>KUŚ</t>
  </si>
  <si>
    <t>Bogdan</t>
  </si>
  <si>
    <t>KUŚMIEREK</t>
  </si>
  <si>
    <t>Wiktor</t>
  </si>
  <si>
    <t>1945</t>
  </si>
  <si>
    <t>LANCMAN</t>
  </si>
  <si>
    <t>1969</t>
  </si>
  <si>
    <t>LEJCZAK</t>
  </si>
  <si>
    <t>LENSKI</t>
  </si>
  <si>
    <t>www.bieganie.com.pl</t>
  </si>
  <si>
    <t>LESNIEWSKI</t>
  </si>
  <si>
    <t>LEŚNIAK</t>
  </si>
  <si>
    <t>Jakub</t>
  </si>
  <si>
    <t>Szkaradowo</t>
  </si>
  <si>
    <t>LEŚNIEWSKI</t>
  </si>
  <si>
    <t>www.biegajznami.pl Lubin</t>
  </si>
  <si>
    <t>LINDER</t>
  </si>
  <si>
    <t>Rafał</t>
  </si>
  <si>
    <t>SBD ENERGETYK Rybnik</t>
  </si>
  <si>
    <t>LUDWIG CHŁĄD</t>
  </si>
  <si>
    <t>Aneta</t>
  </si>
  <si>
    <t>ŁACHACZ</t>
  </si>
  <si>
    <t>Sławomir</t>
  </si>
  <si>
    <t>MAGIERA</t>
  </si>
  <si>
    <t>MAJER</t>
  </si>
  <si>
    <t>Mieczysław</t>
  </si>
  <si>
    <t>MASTERS Kędzierzyn</t>
  </si>
  <si>
    <t>MAKOWSKI</t>
  </si>
  <si>
    <t>MALESKA</t>
  </si>
  <si>
    <t>MAŁEK</t>
  </si>
  <si>
    <t>MANDAT</t>
  </si>
  <si>
    <t>MARAS</t>
  </si>
  <si>
    <t>Ladislav</t>
  </si>
  <si>
    <t>SVK</t>
  </si>
  <si>
    <t>MARKIEWICZ</t>
  </si>
  <si>
    <t>Wiesław</t>
  </si>
  <si>
    <t>ŻÓŁWIK Opole</t>
  </si>
  <si>
    <t>1957</t>
  </si>
  <si>
    <t>MARKOWSKI</t>
  </si>
  <si>
    <t>Spragnieni Doznań Częstochowa</t>
  </si>
  <si>
    <t>MARSZAŁKOWSKI</t>
  </si>
  <si>
    <t>MAŚLANKA</t>
  </si>
  <si>
    <t>MAZUR</t>
  </si>
  <si>
    <t>Piekary Śląskie</t>
  </si>
  <si>
    <t>MICHAŁEK</t>
  </si>
  <si>
    <t>MIELCAREK</t>
  </si>
  <si>
    <t>Leszek</t>
  </si>
  <si>
    <t>www.madison.biz.pl</t>
  </si>
  <si>
    <t>MIELNIK</t>
  </si>
  <si>
    <t>Dąbrowa Górnicza</t>
  </si>
  <si>
    <t>MIERZEJEWSKI</t>
  </si>
  <si>
    <t>MILEWSKA</t>
  </si>
  <si>
    <t>Alina</t>
  </si>
  <si>
    <t>Goszczowice - Tułowice</t>
  </si>
  <si>
    <t>MŁYNARSKA</t>
  </si>
  <si>
    <t>1971</t>
  </si>
  <si>
    <t>MOSIALA</t>
  </si>
  <si>
    <t>MROZOWSKI</t>
  </si>
  <si>
    <t>MULARCZYK</t>
  </si>
  <si>
    <t>NĘDZA</t>
  </si>
  <si>
    <t>Pradła</t>
  </si>
  <si>
    <t>NIECKARZ</t>
  </si>
  <si>
    <t>NOWAK</t>
  </si>
  <si>
    <t>NOWAKOWSKI</t>
  </si>
  <si>
    <t>Bronisław</t>
  </si>
  <si>
    <t>1961</t>
  </si>
  <si>
    <t>OLSZEWSKI</t>
  </si>
  <si>
    <t>TS OLIMPIA Poznań</t>
  </si>
  <si>
    <t>OTRĘBA</t>
  </si>
  <si>
    <t>PACHUTA</t>
  </si>
  <si>
    <t>nasycalniapludry.pl Opole</t>
  </si>
  <si>
    <t>PACUŁA</t>
  </si>
  <si>
    <t>PREMIER Gliwice</t>
  </si>
  <si>
    <t>Tatiana</t>
  </si>
  <si>
    <t>PALA</t>
  </si>
  <si>
    <t>BIEGUS Częstochowa</t>
  </si>
  <si>
    <t>1939</t>
  </si>
  <si>
    <t>PASIEKA</t>
  </si>
  <si>
    <t>PATERAK</t>
  </si>
  <si>
    <t>Spragnieni Doznań Grodziec</t>
  </si>
  <si>
    <t>PAWLIK</t>
  </si>
  <si>
    <t>PELC</t>
  </si>
  <si>
    <t>Pędziwiart Gliwice</t>
  </si>
  <si>
    <t>PELIKAN</t>
  </si>
  <si>
    <t>Witold</t>
  </si>
  <si>
    <t>PETRYK</t>
  </si>
  <si>
    <t>Lubecko</t>
  </si>
  <si>
    <t>PIECHACZEK</t>
  </si>
  <si>
    <t>1944</t>
  </si>
  <si>
    <t>PIETREK</t>
  </si>
  <si>
    <t>PILARSKA</t>
  </si>
  <si>
    <t>Karolina</t>
  </si>
  <si>
    <t>PILARSKI</t>
  </si>
  <si>
    <t>PISKOŃ</t>
  </si>
  <si>
    <t>PLUSKOTA</t>
  </si>
  <si>
    <t>PŁOTEK</t>
  </si>
  <si>
    <t>Halina</t>
  </si>
  <si>
    <t>Zarząd Dróg Głubczyce  KBG</t>
  </si>
  <si>
    <t>Głubczyce</t>
  </si>
  <si>
    <t>PŁOWAŚ</t>
  </si>
  <si>
    <t>PONIECKI</t>
  </si>
  <si>
    <t>POŚPIECH</t>
  </si>
  <si>
    <t>Karol</t>
  </si>
  <si>
    <t>PRASAŁEK</t>
  </si>
  <si>
    <t>PROKOP</t>
  </si>
  <si>
    <t>Iwona</t>
  </si>
  <si>
    <t>PYRKOSZ</t>
  </si>
  <si>
    <t>Feliks</t>
  </si>
  <si>
    <t>PYTEL</t>
  </si>
  <si>
    <t>RAKOSZEK</t>
  </si>
  <si>
    <t>Sven</t>
  </si>
  <si>
    <t>1993</t>
  </si>
  <si>
    <t>ROJEWSKI</t>
  </si>
  <si>
    <t>ROSIN</t>
  </si>
  <si>
    <t>ROSIŃSKI</t>
  </si>
  <si>
    <t>ROTTKEMPER</t>
  </si>
  <si>
    <t>Christian</t>
  </si>
  <si>
    <t>GER</t>
  </si>
  <si>
    <t>Munster</t>
  </si>
  <si>
    <t>SADLOK</t>
  </si>
  <si>
    <t>Cieszyn</t>
  </si>
  <si>
    <t>SKIBIŃSKI</t>
  </si>
  <si>
    <t>SKOWRONEK</t>
  </si>
  <si>
    <t>SKRABACZ</t>
  </si>
  <si>
    <t>Ewa</t>
  </si>
  <si>
    <t>Tarnów</t>
  </si>
  <si>
    <t>SKRZYPSKI</t>
  </si>
  <si>
    <t>SOBCZAK</t>
  </si>
  <si>
    <t>SOLECKA</t>
  </si>
  <si>
    <t>SOŁTYŃSKI</t>
  </si>
  <si>
    <t>WKB PIAST Wrocław</t>
  </si>
  <si>
    <t>SOSNIAK</t>
  </si>
  <si>
    <t>KADRA Częstochowa</t>
  </si>
  <si>
    <t>SOSNOWSKA</t>
  </si>
  <si>
    <t>SOSNOWSKI</t>
  </si>
  <si>
    <t>SOWA</t>
  </si>
  <si>
    <t>Zębowice</t>
  </si>
  <si>
    <t>SOWIŃSKI</t>
  </si>
  <si>
    <t>Walerian</t>
  </si>
  <si>
    <t>SPALIŃSKI</t>
  </si>
  <si>
    <t>ULKS Ziemia Oławska</t>
  </si>
  <si>
    <t>SPAŁEK</t>
  </si>
  <si>
    <t>Zawadzkie</t>
  </si>
  <si>
    <t>SPRINGWALD</t>
  </si>
  <si>
    <t>STACHOW</t>
  </si>
  <si>
    <t>ZDS Kraków</t>
  </si>
  <si>
    <t>1929</t>
  </si>
  <si>
    <t>STADNICZUK</t>
  </si>
  <si>
    <t>KB ZRYW Namysłów</t>
  </si>
  <si>
    <t>1930</t>
  </si>
  <si>
    <t>STAJNIAK</t>
  </si>
  <si>
    <t>SOKÓŁ Knurów</t>
  </si>
  <si>
    <t>STALMACH</t>
  </si>
  <si>
    <t>STANISŁAWCZYK</t>
  </si>
  <si>
    <t>STAROSTKA</t>
  </si>
  <si>
    <t>STEFAŃSKI</t>
  </si>
  <si>
    <t>STOLARCZYK</t>
  </si>
  <si>
    <t>CHROMIK Mysłowice</t>
  </si>
  <si>
    <t>SUSZCZYŃSKI</t>
  </si>
  <si>
    <t>SWOBODA</t>
  </si>
  <si>
    <t>Kośmidry</t>
  </si>
  <si>
    <t>1984</t>
  </si>
  <si>
    <t>SZABLICKI</t>
  </si>
  <si>
    <t>Aleksy</t>
  </si>
  <si>
    <t>SZAFARCZYK</t>
  </si>
  <si>
    <t>SZOSTEK</t>
  </si>
  <si>
    <t>www.biegopolski.pl</t>
  </si>
  <si>
    <t>SZRAUCNER</t>
  </si>
  <si>
    <t>SZWED</t>
  </si>
  <si>
    <t>SZYMCZYK</t>
  </si>
  <si>
    <t>Ruda Śl.</t>
  </si>
  <si>
    <t>ŚLĘZAK</t>
  </si>
  <si>
    <t>Agata</t>
  </si>
  <si>
    <t>ŚWIERC</t>
  </si>
  <si>
    <t>ŚWIĘTOŃ</t>
  </si>
  <si>
    <t>ŚWITAŁA</t>
  </si>
  <si>
    <t>Dawid</t>
  </si>
  <si>
    <t>ŚWITOŃ</t>
  </si>
  <si>
    <t>TG SOKÓŁ Bukownica</t>
  </si>
  <si>
    <t>TERLECKI</t>
  </si>
  <si>
    <t>TOŁŁOCZKO</t>
  </si>
  <si>
    <t>Arkadiusz</t>
  </si>
  <si>
    <t>IM Jelcz-Laskowice</t>
  </si>
  <si>
    <t>TOMALSKA</t>
  </si>
  <si>
    <t>Renata</t>
  </si>
  <si>
    <t>TOMALSKI</t>
  </si>
  <si>
    <t>TYMKÓW</t>
  </si>
  <si>
    <t>FALC MEDYCYNA Brzeg</t>
  </si>
  <si>
    <t>UDOLF</t>
  </si>
  <si>
    <t>ULBRICH</t>
  </si>
  <si>
    <t>Siemianowice Śl.</t>
  </si>
  <si>
    <t>WAWRZYCZEK</t>
  </si>
  <si>
    <t>WEŁNA</t>
  </si>
  <si>
    <t>MOSiR Czeladź</t>
  </si>
  <si>
    <t>WESOŁOWSKI</t>
  </si>
  <si>
    <t>KLUB CZŁAPAKA Olkusz</t>
  </si>
  <si>
    <t>WĘGLER</t>
  </si>
  <si>
    <t>Kornelia</t>
  </si>
  <si>
    <t>WIECZOREK</t>
  </si>
  <si>
    <t>Rudy</t>
  </si>
  <si>
    <t>WIERZBICKI</t>
  </si>
  <si>
    <t>WILK</t>
  </si>
  <si>
    <t>TKKF Czeladź</t>
  </si>
  <si>
    <t>WIŚNIEWSKI</t>
  </si>
  <si>
    <t>WNUK</t>
  </si>
  <si>
    <t>WOLNICZ</t>
  </si>
  <si>
    <t>WRONISZEWSKI</t>
  </si>
  <si>
    <t>WROŃSKA</t>
  </si>
  <si>
    <t>Beata</t>
  </si>
  <si>
    <t>Jasło</t>
  </si>
  <si>
    <t>WYLEŻOŁ</t>
  </si>
  <si>
    <t>Magdalena</t>
  </si>
  <si>
    <t>WYMYSŁO</t>
  </si>
  <si>
    <t>ZATOR</t>
  </si>
  <si>
    <t>Bartosz</t>
  </si>
  <si>
    <t>ZAWADKA</t>
  </si>
  <si>
    <t>ZEMBROŃ</t>
  </si>
  <si>
    <t>ZIELONKA</t>
  </si>
  <si>
    <t>HUHTAMAKI Katowice</t>
  </si>
  <si>
    <t>ŻAK</t>
  </si>
  <si>
    <t>Bodzanów</t>
  </si>
  <si>
    <t>ŻELICHOWSKI</t>
  </si>
  <si>
    <t>ŻWIROWICZ</t>
  </si>
  <si>
    <t>srednia</t>
  </si>
  <si>
    <t>SREDNIA</t>
  </si>
  <si>
    <t>WYNIKI  OFICJALNE</t>
  </si>
  <si>
    <t>I OGÓLNOPOLSKI BIEG ULICZNY "DOBRODZIEŃSKA DYCHA"</t>
  </si>
  <si>
    <t>wystartowało :</t>
  </si>
  <si>
    <t>146</t>
  </si>
  <si>
    <t xml:space="preserve">Miejsce : Dobrodzień </t>
  </si>
  <si>
    <t>ukończyło :</t>
  </si>
  <si>
    <t>142</t>
  </si>
  <si>
    <t>Dystans :10km</t>
  </si>
  <si>
    <t>w tym</t>
  </si>
  <si>
    <t>Kobiet</t>
  </si>
  <si>
    <t>7</t>
  </si>
  <si>
    <t>Termin : 22.07.2006,godz.16.30</t>
  </si>
  <si>
    <t>Mężczyzn</t>
  </si>
  <si>
    <t>135</t>
  </si>
  <si>
    <t>Atest :brak</t>
  </si>
  <si>
    <t>M-ce generalnie</t>
  </si>
  <si>
    <t>Nr startowy</t>
  </si>
  <si>
    <t>Rocznik</t>
  </si>
  <si>
    <t>Data ur.</t>
  </si>
  <si>
    <t>Kod</t>
  </si>
  <si>
    <t>Miejscowość</t>
  </si>
  <si>
    <t>Ulica</t>
  </si>
  <si>
    <t>nr miesz.</t>
  </si>
  <si>
    <t>Czy mieszkaniec MiG Dobrodzień</t>
  </si>
  <si>
    <t>czas generalnie</t>
  </si>
  <si>
    <t>średnia na 1 km</t>
  </si>
  <si>
    <t>Kat.wiekowa</t>
  </si>
  <si>
    <t>m-ce kat.wiek.</t>
  </si>
  <si>
    <t>najlepszy/a Dobrodzienianin/nka</t>
  </si>
  <si>
    <t>licznik</t>
  </si>
  <si>
    <t>Protokół z Połówki</t>
  </si>
  <si>
    <t>Sobczyk</t>
  </si>
  <si>
    <t>Polska</t>
  </si>
  <si>
    <t>05.07.75</t>
  </si>
  <si>
    <t>50-451</t>
  </si>
  <si>
    <t xml:space="preserve">Wrocław </t>
  </si>
  <si>
    <t>Komuny Paryskiej</t>
  </si>
  <si>
    <t>37/3</t>
  </si>
  <si>
    <t>KB ODRA Wrocław</t>
  </si>
  <si>
    <t>Nie</t>
  </si>
  <si>
    <t>M2</t>
  </si>
  <si>
    <t>Świerc</t>
  </si>
  <si>
    <t>16.08.85</t>
  </si>
  <si>
    <t>42-700</t>
  </si>
  <si>
    <t>Lisowice/Lubliniec</t>
  </si>
  <si>
    <t>Andrzejowa</t>
  </si>
  <si>
    <t>12A</t>
  </si>
  <si>
    <t>WKB META LUBLINIEC</t>
  </si>
  <si>
    <t>Tymków</t>
  </si>
  <si>
    <t>31.08.81</t>
  </si>
  <si>
    <t>49-300</t>
  </si>
  <si>
    <t>Wita Stwosza</t>
  </si>
  <si>
    <t>4/4</t>
  </si>
  <si>
    <t>FALCK Medycyna  Brzeg</t>
  </si>
  <si>
    <t>Bąbel</t>
  </si>
  <si>
    <t>46-030</t>
  </si>
  <si>
    <t>Murów</t>
  </si>
  <si>
    <t>Wolności</t>
  </si>
  <si>
    <t>23/ 21</t>
  </si>
  <si>
    <t>Jaro-Max Murów</t>
  </si>
  <si>
    <t>M1</t>
  </si>
  <si>
    <t>Ociepa</t>
  </si>
  <si>
    <t>19.06.60</t>
  </si>
  <si>
    <t>42-200</t>
  </si>
  <si>
    <t>Czarnieckiego</t>
  </si>
  <si>
    <t>53</t>
  </si>
  <si>
    <t>NKB Częstochowa</t>
  </si>
  <si>
    <t>M4</t>
  </si>
  <si>
    <t xml:space="preserve">Sobolewski </t>
  </si>
  <si>
    <t>10.09.72</t>
  </si>
  <si>
    <t>44-109</t>
  </si>
  <si>
    <t>Kosmonautów</t>
  </si>
  <si>
    <t>41/8</t>
  </si>
  <si>
    <t>PLASTAL Gliwice</t>
  </si>
  <si>
    <t>M3</t>
  </si>
  <si>
    <t>Maras</t>
  </si>
  <si>
    <t>20.03.88</t>
  </si>
  <si>
    <t>48-110</t>
  </si>
  <si>
    <t>Branice</t>
  </si>
  <si>
    <t>Jabłonka</t>
  </si>
  <si>
    <t>KB Branice</t>
  </si>
  <si>
    <t>Świtoń</t>
  </si>
  <si>
    <t>11.08.60</t>
  </si>
  <si>
    <t>Bukownica</t>
  </si>
  <si>
    <t>LZS "Sokół" Bukownica</t>
  </si>
  <si>
    <t>Klimek</t>
  </si>
  <si>
    <t>07.09.69</t>
  </si>
  <si>
    <t>42-256</t>
  </si>
  <si>
    <t>Kusięta/Olsztyn</t>
  </si>
  <si>
    <t>Magiera</t>
  </si>
  <si>
    <t>03.11.63</t>
  </si>
  <si>
    <t>44-313</t>
  </si>
  <si>
    <t>Wodzisław Śląski</t>
  </si>
  <si>
    <t>Radlin II</t>
  </si>
  <si>
    <t>Fijałkowski</t>
  </si>
  <si>
    <t>29.12.62</t>
  </si>
  <si>
    <t>41-608</t>
  </si>
  <si>
    <t>Świętochłowice</t>
  </si>
  <si>
    <t>Łagiewnicka</t>
  </si>
  <si>
    <t>68</t>
  </si>
  <si>
    <t>TKKF Jastrząb Ruda Śląska</t>
  </si>
  <si>
    <t>Karasowski</t>
  </si>
  <si>
    <t>22.05.83</t>
  </si>
  <si>
    <t>Ofiar Katynia</t>
  </si>
  <si>
    <t>24b/22</t>
  </si>
  <si>
    <t>Sowa</t>
  </si>
  <si>
    <t>11.05.80</t>
  </si>
  <si>
    <t>46-325</t>
  </si>
  <si>
    <t>Rudniki</t>
  </si>
  <si>
    <t>Cieciułów</t>
  </si>
  <si>
    <t>58</t>
  </si>
  <si>
    <t>Kocyba</t>
  </si>
  <si>
    <t>09.07.55</t>
  </si>
  <si>
    <t>Skłodowskiej</t>
  </si>
  <si>
    <t>224a</t>
  </si>
  <si>
    <t>M5</t>
  </si>
  <si>
    <t>Pachuta</t>
  </si>
  <si>
    <t>24.10.82</t>
  </si>
  <si>
    <t>45-401</t>
  </si>
  <si>
    <t>Bielska</t>
  </si>
  <si>
    <t>52/8</t>
  </si>
  <si>
    <t>Ocynkownia Opole</t>
  </si>
  <si>
    <t>Majer</t>
  </si>
  <si>
    <t>09.03.53</t>
  </si>
  <si>
    <t>47-200</t>
  </si>
  <si>
    <t xml:space="preserve">Stolarska </t>
  </si>
  <si>
    <t>6b/12</t>
  </si>
  <si>
    <t>AKS MASTERS AS Kędzierzyn Kożle</t>
  </si>
  <si>
    <t>Wiśliński</t>
  </si>
  <si>
    <t>16.06.88</t>
  </si>
  <si>
    <t>48-300</t>
  </si>
  <si>
    <t>Nysa</t>
  </si>
  <si>
    <t>Wandy Pawlik</t>
  </si>
  <si>
    <t>21/1</t>
  </si>
  <si>
    <t>MKS EKONOMIK Nysa</t>
  </si>
  <si>
    <t xml:space="preserve">Linder </t>
  </si>
  <si>
    <t>Malewski</t>
  </si>
  <si>
    <t>Wróbel</t>
  </si>
  <si>
    <t>Dąbrowski</t>
  </si>
  <si>
    <t>Wira</t>
  </si>
  <si>
    <t>Borek Wielkopolski</t>
  </si>
  <si>
    <t>Haczyk</t>
  </si>
  <si>
    <t>Pawłowski</t>
  </si>
  <si>
    <t>Makowczyce</t>
  </si>
  <si>
    <t>Gruba</t>
  </si>
  <si>
    <t>Żaczek</t>
  </si>
  <si>
    <t>Andrespol</t>
  </si>
  <si>
    <t>Zemela</t>
  </si>
  <si>
    <t>Dobrzeń Wielki</t>
  </si>
  <si>
    <t>Piotrków Trybunalski</t>
  </si>
  <si>
    <t>STEBL</t>
  </si>
  <si>
    <t>Koty</t>
  </si>
  <si>
    <t>Ligota Dolna</t>
  </si>
  <si>
    <t>Kryspin</t>
  </si>
  <si>
    <t>Młokicie</t>
  </si>
  <si>
    <t>Piekary  Śląskie</t>
  </si>
  <si>
    <t>ZAPATOCZNY</t>
  </si>
  <si>
    <t>Szczedrzyk</t>
  </si>
  <si>
    <t xml:space="preserve">Nysa  </t>
  </si>
  <si>
    <t>Joanna</t>
  </si>
  <si>
    <t>16.05.83</t>
  </si>
  <si>
    <t>44-251</t>
  </si>
  <si>
    <t>Rybnik</t>
  </si>
  <si>
    <t>Sztolniowa</t>
  </si>
  <si>
    <t>26c/5</t>
  </si>
  <si>
    <t>SBD Energetyk Rybnik</t>
  </si>
  <si>
    <t>Brzeziński</t>
  </si>
  <si>
    <t>14.01.86</t>
  </si>
  <si>
    <t>45-761</t>
  </si>
  <si>
    <t>Koszykowa</t>
  </si>
  <si>
    <t>34/9</t>
  </si>
  <si>
    <t>RUN MANNIA</t>
  </si>
  <si>
    <t>Hajda</t>
  </si>
  <si>
    <t>09.10.67</t>
  </si>
  <si>
    <t>41-813</t>
  </si>
  <si>
    <t>Jaworowa</t>
  </si>
  <si>
    <t>13/1</t>
  </si>
  <si>
    <t>www.biegajznami.pl/zabrze</t>
  </si>
  <si>
    <t>Zembroń</t>
  </si>
  <si>
    <t>23.01.74</t>
  </si>
  <si>
    <t>Cisowa</t>
  </si>
  <si>
    <t>Ambrozik</t>
  </si>
  <si>
    <t>30.06.75</t>
  </si>
  <si>
    <t>Łokietka</t>
  </si>
  <si>
    <t>21/9</t>
  </si>
  <si>
    <t>Jakiemczuk</t>
  </si>
  <si>
    <t>11.04.60</t>
  </si>
  <si>
    <t>Piwowarska</t>
  </si>
  <si>
    <t>5/7</t>
  </si>
  <si>
    <t>PKP PLK Opole</t>
  </si>
  <si>
    <t>Nosal</t>
  </si>
  <si>
    <t>23.09.75</t>
  </si>
  <si>
    <t>44-200</t>
  </si>
  <si>
    <t>Rymonta</t>
  </si>
  <si>
    <t>Krupa</t>
  </si>
  <si>
    <t>Antoni</t>
  </si>
  <si>
    <t>24.07.58</t>
  </si>
  <si>
    <t>41-600</t>
  </si>
  <si>
    <t>Polna</t>
  </si>
  <si>
    <t>46/6</t>
  </si>
  <si>
    <t>ŻAK Świętochłowice</t>
  </si>
  <si>
    <t>Droździk</t>
  </si>
  <si>
    <t>25.05.77</t>
  </si>
  <si>
    <t>48-303</t>
  </si>
  <si>
    <t>Kusocińskiego</t>
  </si>
  <si>
    <t>15/7</t>
  </si>
  <si>
    <t>Juszczak</t>
  </si>
  <si>
    <t>16.06.62</t>
  </si>
  <si>
    <t>63-500</t>
  </si>
  <si>
    <t>Oś.Zamkowe</t>
  </si>
  <si>
    <t>23c/3</t>
  </si>
  <si>
    <t xml:space="preserve">Sikora </t>
  </si>
  <si>
    <t>2.04.86</t>
  </si>
  <si>
    <t>46-772</t>
  </si>
  <si>
    <t>Pawonków</t>
  </si>
  <si>
    <t>Kościuszki</t>
  </si>
  <si>
    <t>8d</t>
  </si>
  <si>
    <t>FILIPIDES Pawonków</t>
  </si>
  <si>
    <t>Nadolny</t>
  </si>
  <si>
    <t>44-113</t>
  </si>
  <si>
    <t>Zygmuntowska</t>
  </si>
  <si>
    <t>16/5</t>
  </si>
  <si>
    <t>Rojewski</t>
  </si>
  <si>
    <t>15.11.46</t>
  </si>
  <si>
    <t>47-232</t>
  </si>
  <si>
    <t>K.Wielickiego</t>
  </si>
  <si>
    <t>8b/9</t>
  </si>
  <si>
    <t>M6</t>
  </si>
  <si>
    <t>Pająk</t>
  </si>
  <si>
    <t>05.10.51</t>
  </si>
  <si>
    <t>Nowa</t>
  </si>
  <si>
    <t>13/5</t>
  </si>
  <si>
    <t>Maleska</t>
  </si>
  <si>
    <t>05.06.86</t>
  </si>
  <si>
    <t>46-380</t>
  </si>
  <si>
    <t>Dobrodzień/Myślina</t>
  </si>
  <si>
    <t xml:space="preserve">Parkingowa </t>
  </si>
  <si>
    <t>TAK</t>
  </si>
  <si>
    <t>Sitek</t>
  </si>
  <si>
    <t>12.01.11</t>
  </si>
  <si>
    <t>Krawczyk</t>
  </si>
  <si>
    <t>03.04.58</t>
  </si>
  <si>
    <t>41-160</t>
  </si>
  <si>
    <t>Krzepice</t>
  </si>
  <si>
    <t>Marszałkowski</t>
  </si>
  <si>
    <t>21.08.57</t>
  </si>
  <si>
    <t>44-304</t>
  </si>
  <si>
    <t>Oś.1-go Maja</t>
  </si>
  <si>
    <t>26/22</t>
  </si>
  <si>
    <t>"FORMA" Wodzisław Śląski</t>
  </si>
  <si>
    <t>Borcuch</t>
  </si>
  <si>
    <t>22.07.87</t>
  </si>
  <si>
    <t>Cebulskiego</t>
  </si>
  <si>
    <t>4/30</t>
  </si>
  <si>
    <t>Szwed</t>
  </si>
  <si>
    <t>30.06.65</t>
  </si>
  <si>
    <t>11 Listopada</t>
  </si>
  <si>
    <t>1D/10</t>
  </si>
  <si>
    <t>Swoboda</t>
  </si>
  <si>
    <t>05.08.84</t>
  </si>
  <si>
    <t>42-772</t>
  </si>
  <si>
    <t>Kośmidry/Pawonków</t>
  </si>
  <si>
    <t>Szkolna</t>
  </si>
  <si>
    <t>7a</t>
  </si>
  <si>
    <t>Małek</t>
  </si>
  <si>
    <t>11.03.54</t>
  </si>
  <si>
    <t>46-320</t>
  </si>
  <si>
    <t>Mickiewicza</t>
  </si>
  <si>
    <t>26/5</t>
  </si>
  <si>
    <t>Visteon Praszka</t>
  </si>
  <si>
    <t>Kołodziej</t>
  </si>
  <si>
    <t>22.01.77</t>
  </si>
  <si>
    <t>Sudecka</t>
  </si>
  <si>
    <t>Biernacki</t>
  </si>
  <si>
    <t>01.09.54</t>
  </si>
  <si>
    <t>45-372</t>
  </si>
  <si>
    <t>Kośnego</t>
  </si>
  <si>
    <t>50</t>
  </si>
  <si>
    <t>Janeczek</t>
  </si>
  <si>
    <t>22.01.61</t>
  </si>
  <si>
    <t>98-355</t>
  </si>
  <si>
    <t>Trębaczew</t>
  </si>
  <si>
    <t>Stodulskiego</t>
  </si>
  <si>
    <t>13</t>
  </si>
  <si>
    <t>LZS Trębaczew</t>
  </si>
  <si>
    <t>Bajda</t>
  </si>
  <si>
    <t>08.06.77</t>
  </si>
  <si>
    <t>48-130</t>
  </si>
  <si>
    <t>Pilszcz/Kietrz</t>
  </si>
  <si>
    <t>Pszenna</t>
  </si>
  <si>
    <t>Kuczera</t>
  </si>
  <si>
    <t>04.10.53</t>
  </si>
  <si>
    <t>44-264</t>
  </si>
  <si>
    <t>Jankowice</t>
  </si>
  <si>
    <t>Świerklańska</t>
  </si>
  <si>
    <t>Kawecki</t>
  </si>
  <si>
    <t>13.08.49</t>
  </si>
  <si>
    <t>48-140</t>
  </si>
  <si>
    <t>Grunwaldzka</t>
  </si>
  <si>
    <t>8a</t>
  </si>
  <si>
    <t>Wawrzyczek</t>
  </si>
  <si>
    <t>03.11.68</t>
  </si>
  <si>
    <t>41-803</t>
  </si>
  <si>
    <t>Zamkowa</t>
  </si>
  <si>
    <t>6a/12</t>
  </si>
  <si>
    <t>24.05.87</t>
  </si>
  <si>
    <t xml:space="preserve">Zawadka </t>
  </si>
  <si>
    <t>8/22</t>
  </si>
  <si>
    <t>Drumowicz</t>
  </si>
  <si>
    <t>23.11.68</t>
  </si>
  <si>
    <t>Stalmach</t>
  </si>
  <si>
    <t>28b/44</t>
  </si>
  <si>
    <t>X ZPS Lubliniec</t>
  </si>
  <si>
    <t>Nowak</t>
  </si>
  <si>
    <t>01.10.77</t>
  </si>
  <si>
    <t>Iwaszkiewicza</t>
  </si>
  <si>
    <t>17</t>
  </si>
  <si>
    <t>KB Nysa</t>
  </si>
  <si>
    <t>Janik</t>
  </si>
  <si>
    <t>03.10.54</t>
  </si>
  <si>
    <t>47-100</t>
  </si>
  <si>
    <t>Strzelce Opolskie</t>
  </si>
  <si>
    <t>Jankowskiego</t>
  </si>
  <si>
    <t>1/15</t>
  </si>
  <si>
    <t>OSIR Strzelce Opolskie</t>
  </si>
  <si>
    <t>Mierzejewski</t>
  </si>
  <si>
    <t>30.06.60</t>
  </si>
  <si>
    <t>Chrobrego</t>
  </si>
  <si>
    <t>14c/2</t>
  </si>
  <si>
    <t>Lancman</t>
  </si>
  <si>
    <t>16.03.69</t>
  </si>
  <si>
    <t>26/4</t>
  </si>
  <si>
    <t>Markiewicz</t>
  </si>
  <si>
    <t>21.11.57</t>
  </si>
  <si>
    <t>Kały</t>
  </si>
  <si>
    <t>Opolska</t>
  </si>
  <si>
    <t>60</t>
  </si>
  <si>
    <t>Żółwik Opole</t>
  </si>
  <si>
    <t>Godzik</t>
  </si>
  <si>
    <t>07.03.90</t>
  </si>
  <si>
    <t>Lubliniecka</t>
  </si>
  <si>
    <t xml:space="preserve">Leński </t>
  </si>
  <si>
    <t>01.11.70</t>
  </si>
  <si>
    <t>46-045</t>
  </si>
  <si>
    <t>Turawa</t>
  </si>
  <si>
    <t>Bieganie " Magazyn Biegaczy</t>
  </si>
  <si>
    <t>Zagórski</t>
  </si>
  <si>
    <t>10.07.71</t>
  </si>
  <si>
    <t>4a/3</t>
  </si>
  <si>
    <t>Trefon</t>
  </si>
  <si>
    <t>Emanuel</t>
  </si>
  <si>
    <t>11.02.41</t>
  </si>
  <si>
    <t>41-947</t>
  </si>
  <si>
    <t>Os. Andaluzja</t>
  </si>
  <si>
    <t>31/7</t>
  </si>
  <si>
    <t>TKKF Piekary</t>
  </si>
  <si>
    <t>Zygmund</t>
  </si>
  <si>
    <t>15.03.44</t>
  </si>
  <si>
    <t>Lwowska</t>
  </si>
  <si>
    <t>26a</t>
  </si>
  <si>
    <t>Orlik</t>
  </si>
  <si>
    <t>10.04.59</t>
  </si>
  <si>
    <t>44-121</t>
  </si>
  <si>
    <t>Kozielska</t>
  </si>
  <si>
    <t>109/18</t>
  </si>
  <si>
    <t>Gładczak</t>
  </si>
  <si>
    <t>30.03.62</t>
  </si>
  <si>
    <t>41-707</t>
  </si>
  <si>
    <t>Ruda Śląska</t>
  </si>
  <si>
    <t>Podlas</t>
  </si>
  <si>
    <t>20F/2</t>
  </si>
  <si>
    <t>Pilarska</t>
  </si>
  <si>
    <t>BUDOWLANI CZ-Wa</t>
  </si>
  <si>
    <t>K2</t>
  </si>
  <si>
    <t>Rosiński</t>
  </si>
  <si>
    <t>4/54</t>
  </si>
  <si>
    <t>Żal</t>
  </si>
  <si>
    <t>30.05.56</t>
  </si>
  <si>
    <t>Lipowa</t>
  </si>
  <si>
    <t>19a</t>
  </si>
  <si>
    <t>20.05.60</t>
  </si>
  <si>
    <t>Budzik</t>
  </si>
  <si>
    <t>11.11.62</t>
  </si>
  <si>
    <t>Piastowska</t>
  </si>
  <si>
    <t>5/4</t>
  </si>
  <si>
    <t>PWiK Brzeg</t>
  </si>
  <si>
    <t>Kubisz</t>
  </si>
  <si>
    <t>24.04.76</t>
  </si>
  <si>
    <t>42-400</t>
  </si>
  <si>
    <t>Lisowicka</t>
  </si>
  <si>
    <t>Cichy</t>
  </si>
  <si>
    <t>Patryk</t>
  </si>
  <si>
    <t>14.07.88</t>
  </si>
  <si>
    <t>6/22</t>
  </si>
  <si>
    <t>Szpak</t>
  </si>
  <si>
    <t>14.03.61</t>
  </si>
  <si>
    <t>43-100</t>
  </si>
  <si>
    <t>Tychy</t>
  </si>
  <si>
    <t>Witosa</t>
  </si>
  <si>
    <t>22/12</t>
  </si>
  <si>
    <t>www.biegajznami.pl</t>
  </si>
  <si>
    <t>Szostek</t>
  </si>
  <si>
    <t>12.01.75</t>
  </si>
  <si>
    <t>45-560</t>
  </si>
  <si>
    <t>Szczeszyńskiego</t>
  </si>
  <si>
    <t>6/2</t>
  </si>
  <si>
    <t>Libera</t>
  </si>
  <si>
    <t>Wołczyn</t>
  </si>
  <si>
    <t>Ferfet</t>
  </si>
  <si>
    <t>Bil</t>
  </si>
  <si>
    <t>16.05.53</t>
  </si>
  <si>
    <t>42/40</t>
  </si>
  <si>
    <t xml:space="preserve">Jagusiak </t>
  </si>
  <si>
    <t>03.09.76</t>
  </si>
  <si>
    <t>42-130</t>
  </si>
  <si>
    <t>Grodzisko</t>
  </si>
  <si>
    <t>Leśna</t>
  </si>
  <si>
    <t>03.06.88</t>
  </si>
  <si>
    <t>48-316</t>
  </si>
  <si>
    <t>Łambinowice</t>
  </si>
  <si>
    <t>Malerzowice</t>
  </si>
  <si>
    <t>50D</t>
  </si>
  <si>
    <t xml:space="preserve">Ignasiak </t>
  </si>
  <si>
    <t>13.06.56</t>
  </si>
  <si>
    <t>98-200</t>
  </si>
  <si>
    <t>Sieradz</t>
  </si>
  <si>
    <t>17/26</t>
  </si>
  <si>
    <t>IKS Start</t>
  </si>
  <si>
    <t>SI</t>
  </si>
  <si>
    <t>Górecki</t>
  </si>
  <si>
    <t>01.11.65</t>
  </si>
  <si>
    <t>Poezji</t>
  </si>
  <si>
    <t>4/10</t>
  </si>
  <si>
    <t>Szafarczyk</t>
  </si>
  <si>
    <t>25.07.69</t>
  </si>
  <si>
    <t>Kita</t>
  </si>
  <si>
    <t>42-288</t>
  </si>
  <si>
    <t>Strzebiń</t>
  </si>
  <si>
    <t>KB STRZELEC STRZEBIŃ</t>
  </si>
  <si>
    <t>Cieśla</t>
  </si>
  <si>
    <t>26.10.72</t>
  </si>
  <si>
    <t>Bratków</t>
  </si>
  <si>
    <t>9</t>
  </si>
  <si>
    <t xml:space="preserve">Młynarska </t>
  </si>
  <si>
    <t>26.04.71</t>
  </si>
  <si>
    <t>98-330</t>
  </si>
  <si>
    <t>Pajęczno</t>
  </si>
  <si>
    <t>1</t>
  </si>
  <si>
    <t>Molenda</t>
  </si>
  <si>
    <t>25.12.49</t>
  </si>
  <si>
    <t>Baczyńskiego</t>
  </si>
  <si>
    <t>3b/15</t>
  </si>
  <si>
    <t xml:space="preserve">Ćwikła </t>
  </si>
  <si>
    <t>Sylwester</t>
  </si>
  <si>
    <t>18.05.56</t>
  </si>
  <si>
    <t>44-335</t>
  </si>
  <si>
    <t>Jastrzębie Zdrój</t>
  </si>
  <si>
    <t>Warmińska</t>
  </si>
  <si>
    <t>9/4</t>
  </si>
  <si>
    <t>MOSIR Jastrzębie Zdrój</t>
  </si>
  <si>
    <t>Jagielski</t>
  </si>
  <si>
    <t>10.03.83</t>
  </si>
  <si>
    <t>95-100</t>
  </si>
  <si>
    <t>Zgierz</t>
  </si>
  <si>
    <t>Zachodnia</t>
  </si>
  <si>
    <t>86</t>
  </si>
  <si>
    <t>Wiśniewski</t>
  </si>
  <si>
    <t>02.06.72</t>
  </si>
  <si>
    <t>53-033</t>
  </si>
  <si>
    <t>Zwycięstwa</t>
  </si>
  <si>
    <t>18B/1</t>
  </si>
  <si>
    <t>Graca</t>
  </si>
  <si>
    <t>12.08.49</t>
  </si>
  <si>
    <t>47-180</t>
  </si>
  <si>
    <t>Izbicko/Poznowice</t>
  </si>
  <si>
    <t>14</t>
  </si>
  <si>
    <t>Kucz</t>
  </si>
  <si>
    <t>1-go Maja</t>
  </si>
  <si>
    <t>Paterak</t>
  </si>
  <si>
    <t>28.12.86</t>
  </si>
  <si>
    <t>46-040</t>
  </si>
  <si>
    <t>Grodziec</t>
  </si>
  <si>
    <t xml:space="preserve">Częstochowska </t>
  </si>
  <si>
    <t>Holeczko</t>
  </si>
  <si>
    <t>10.02.86</t>
  </si>
  <si>
    <t>41-540</t>
  </si>
  <si>
    <t>Szpaków</t>
  </si>
  <si>
    <t>5/2</t>
  </si>
  <si>
    <t>Łozowski</t>
  </si>
  <si>
    <t>21.04.72</t>
  </si>
  <si>
    <t>45-038</t>
  </si>
  <si>
    <t>Osmańczyka</t>
  </si>
  <si>
    <t>19/8</t>
  </si>
  <si>
    <t>Pluskota</t>
  </si>
  <si>
    <t>26.04.58</t>
  </si>
  <si>
    <t>26/56</t>
  </si>
  <si>
    <t>Wymysło</t>
  </si>
  <si>
    <t>16.03.56</t>
  </si>
  <si>
    <t>41-940</t>
  </si>
  <si>
    <t>Piotra Skargi</t>
  </si>
  <si>
    <t>49/3</t>
  </si>
  <si>
    <t>MOSIR Piekary</t>
  </si>
  <si>
    <t>Balbus</t>
  </si>
  <si>
    <t>41-908</t>
  </si>
  <si>
    <t>Frenzla</t>
  </si>
  <si>
    <t>122/3</t>
  </si>
  <si>
    <t>www.biegajznami.pl/bytom</t>
  </si>
  <si>
    <t>Kotarski</t>
  </si>
  <si>
    <t>15.11.72</t>
  </si>
  <si>
    <t>Ujejskiego</t>
  </si>
  <si>
    <t>8a/14</t>
  </si>
  <si>
    <t>Stanisławczyk</t>
  </si>
  <si>
    <t>13.01.68</t>
  </si>
  <si>
    <t>46-300</t>
  </si>
  <si>
    <t>Olesno</t>
  </si>
  <si>
    <t>Słowackiego</t>
  </si>
  <si>
    <t>10/32</t>
  </si>
  <si>
    <t>Jędrysik</t>
  </si>
  <si>
    <t>06.01.88</t>
  </si>
  <si>
    <t>45-304</t>
  </si>
  <si>
    <t xml:space="preserve">Piotrkowska </t>
  </si>
  <si>
    <t>11a/2</t>
  </si>
  <si>
    <t>LO IV Opole</t>
  </si>
  <si>
    <t>Wnuk</t>
  </si>
  <si>
    <t>08.12.68</t>
  </si>
  <si>
    <t>44-207</t>
  </si>
  <si>
    <t>Św. Maksymiliana</t>
  </si>
  <si>
    <t>13A/7</t>
  </si>
  <si>
    <t>06.02.64</t>
  </si>
  <si>
    <t>Wielkopolska</t>
  </si>
  <si>
    <t>35/28</t>
  </si>
  <si>
    <t>KDP Nautilius</t>
  </si>
  <si>
    <t xml:space="preserve">Błoński </t>
  </si>
  <si>
    <t>20.10.81</t>
  </si>
  <si>
    <t>Antoniów/Ozimek</t>
  </si>
  <si>
    <t>85</t>
  </si>
  <si>
    <t xml:space="preserve">Wrona </t>
  </si>
  <si>
    <t>22.02.89</t>
  </si>
  <si>
    <t>44-325</t>
  </si>
  <si>
    <t>Mszana</t>
  </si>
  <si>
    <t>Akcjowa</t>
  </si>
  <si>
    <t>Sowiński</t>
  </si>
  <si>
    <t>27.10.46</t>
  </si>
  <si>
    <t>44-117</t>
  </si>
  <si>
    <t>Nowy Targ</t>
  </si>
  <si>
    <t>Sviatoslav</t>
  </si>
  <si>
    <t>Luck</t>
  </si>
  <si>
    <t>Gorlice</t>
  </si>
  <si>
    <t>Głowiak</t>
  </si>
  <si>
    <t>Lech</t>
  </si>
  <si>
    <t>Pietrzyk</t>
  </si>
  <si>
    <t>Kołodziejczyk</t>
  </si>
  <si>
    <t>Wojnowski</t>
  </si>
  <si>
    <t>Bielsko Biała</t>
  </si>
  <si>
    <t>Wrześiński</t>
  </si>
  <si>
    <t>Kuleje</t>
  </si>
  <si>
    <t xml:space="preserve">Pyra </t>
  </si>
  <si>
    <t>Majkut</t>
  </si>
  <si>
    <t>Tarnobrzeg</t>
  </si>
  <si>
    <t>Zieliński</t>
  </si>
  <si>
    <t>Prudnik</t>
  </si>
  <si>
    <t>ŚCIERUBA</t>
  </si>
  <si>
    <t>Libidza</t>
  </si>
  <si>
    <t>Piskorowska</t>
  </si>
  <si>
    <t>Obstoj</t>
  </si>
  <si>
    <t>Bręklewicz</t>
  </si>
  <si>
    <t>Krasowski</t>
  </si>
  <si>
    <t>Skorupa</t>
  </si>
  <si>
    <t>czas netto _Ręcznie</t>
  </si>
  <si>
    <t>Kopernika</t>
  </si>
  <si>
    <t>21/4</t>
  </si>
  <si>
    <t>K.Cz. Pędziwiatr Gliwice</t>
  </si>
  <si>
    <t>Koprek</t>
  </si>
  <si>
    <t>13.09.60</t>
  </si>
  <si>
    <t xml:space="preserve">Kucharski </t>
  </si>
  <si>
    <t>17.05.58</t>
  </si>
  <si>
    <t>85-225</t>
  </si>
  <si>
    <t>Bydgoszcz</t>
  </si>
  <si>
    <t>Kordeckiego</t>
  </si>
  <si>
    <t>17/53</t>
  </si>
  <si>
    <t xml:space="preserve">Kowalski </t>
  </si>
  <si>
    <t>09.11.53</t>
  </si>
  <si>
    <t>Kotas</t>
  </si>
  <si>
    <t>08.04.64</t>
  </si>
  <si>
    <r>
      <t xml:space="preserve">Kontkiewicza 7/45 </t>
    </r>
    <r>
      <rPr>
        <b/>
        <sz val="8"/>
        <color indexed="12"/>
        <rFont val="Arial"/>
        <family val="2"/>
      </rPr>
      <t>lub Nałkowskiej 4 m 82</t>
    </r>
  </si>
  <si>
    <t>Binkowski</t>
  </si>
  <si>
    <t>13.12.41</t>
  </si>
  <si>
    <t>Cyrs</t>
  </si>
  <si>
    <t>14.10.90</t>
  </si>
  <si>
    <t>55</t>
  </si>
  <si>
    <t>Puszczewicz</t>
  </si>
  <si>
    <t>03.05.41</t>
  </si>
  <si>
    <t>49-314</t>
  </si>
  <si>
    <t>11/10</t>
  </si>
  <si>
    <t>KB Maratończyk</t>
  </si>
  <si>
    <t>Nigemann</t>
  </si>
  <si>
    <t>Hermann</t>
  </si>
  <si>
    <t>Niemcy</t>
  </si>
  <si>
    <t>30.11.45</t>
  </si>
  <si>
    <t>33-100</t>
  </si>
  <si>
    <t>Padeborn</t>
  </si>
  <si>
    <t>Hinter den Zaunen</t>
  </si>
  <si>
    <t>SV Benhausen</t>
  </si>
  <si>
    <t>Waliduda</t>
  </si>
  <si>
    <t>22.03.72</t>
  </si>
  <si>
    <t>Pisarzowice</t>
  </si>
  <si>
    <t>Liliowa</t>
  </si>
  <si>
    <t>Starostka</t>
  </si>
  <si>
    <t>20.11.48</t>
  </si>
  <si>
    <t>47-230</t>
  </si>
  <si>
    <t>Mała</t>
  </si>
  <si>
    <t>2</t>
  </si>
  <si>
    <t>Teodor</t>
  </si>
  <si>
    <t>29.03.41</t>
  </si>
  <si>
    <t>Wrocławska</t>
  </si>
  <si>
    <t>11/26</t>
  </si>
  <si>
    <t>KB MOSIR Jastrzębie</t>
  </si>
  <si>
    <t>15.11.68</t>
  </si>
  <si>
    <t>07-320</t>
  </si>
  <si>
    <t>Małkinia</t>
  </si>
  <si>
    <t>Orło</t>
  </si>
  <si>
    <t xml:space="preserve">Wolnicz </t>
  </si>
  <si>
    <t>18.06.91</t>
  </si>
  <si>
    <t>Grzelczyk</t>
  </si>
  <si>
    <t>16.07.90</t>
  </si>
  <si>
    <t>70/9</t>
  </si>
  <si>
    <t>Flisakowski</t>
  </si>
  <si>
    <t>15.05.89</t>
  </si>
  <si>
    <t>Sienkiewicza</t>
  </si>
  <si>
    <t>Moszyński</t>
  </si>
  <si>
    <t>44-100</t>
  </si>
  <si>
    <t>Florczyk</t>
  </si>
  <si>
    <t>13.11.64</t>
  </si>
  <si>
    <t>40-031</t>
  </si>
  <si>
    <t>Sienkiweicza</t>
  </si>
  <si>
    <t>6/13</t>
  </si>
  <si>
    <t>K3</t>
  </si>
  <si>
    <t>Cejner</t>
  </si>
  <si>
    <t>22.12.89</t>
  </si>
  <si>
    <t>41-949</t>
  </si>
  <si>
    <t>M.C.Skłodowskiej</t>
  </si>
  <si>
    <t>125/1/6</t>
  </si>
  <si>
    <t>Lissy</t>
  </si>
  <si>
    <t>02.07.75</t>
  </si>
  <si>
    <t>40a</t>
  </si>
  <si>
    <t>Tomalski</t>
  </si>
  <si>
    <t>28.09.38</t>
  </si>
  <si>
    <t>42-254</t>
  </si>
  <si>
    <t>Olsztyn</t>
  </si>
  <si>
    <t xml:space="preserve">Kolejowa </t>
  </si>
  <si>
    <t>26</t>
  </si>
  <si>
    <t>23.01.52</t>
  </si>
  <si>
    <t>Kler</t>
  </si>
  <si>
    <t>20.01.50</t>
  </si>
  <si>
    <t>Pasieka</t>
  </si>
  <si>
    <t>12.10.36</t>
  </si>
  <si>
    <t>9/3</t>
  </si>
  <si>
    <t>Zygiel</t>
  </si>
  <si>
    <t>Dominika</t>
  </si>
  <si>
    <t>15.03.89</t>
  </si>
  <si>
    <t>H. Sawickiej</t>
  </si>
  <si>
    <t>Oleszczuk</t>
  </si>
  <si>
    <t>Radosław</t>
  </si>
  <si>
    <t>04.04.75</t>
  </si>
  <si>
    <t>47-300</t>
  </si>
  <si>
    <t>Krapkowice</t>
  </si>
  <si>
    <t>Oś.Tysiąclecia</t>
  </si>
  <si>
    <t>11C/2</t>
  </si>
  <si>
    <t>OLO Krapkowice</t>
  </si>
  <si>
    <t>Samolak</t>
  </si>
  <si>
    <t>01.02.76</t>
  </si>
  <si>
    <t>Piaskowa</t>
  </si>
  <si>
    <t>Esmund</t>
  </si>
  <si>
    <t>02.08.75</t>
  </si>
  <si>
    <t>42-242</t>
  </si>
  <si>
    <t xml:space="preserve">Konik </t>
  </si>
  <si>
    <t>29.01.78</t>
  </si>
  <si>
    <t>02.05.85</t>
  </si>
  <si>
    <t>Mularczyk</t>
  </si>
  <si>
    <t>17.04.55</t>
  </si>
  <si>
    <t>Al..Jana Pawła II</t>
  </si>
  <si>
    <t>56/58</t>
  </si>
  <si>
    <t xml:space="preserve">Bysiec </t>
  </si>
  <si>
    <t>07.11.49</t>
  </si>
  <si>
    <t>Reymonta</t>
  </si>
  <si>
    <t>4/20</t>
  </si>
  <si>
    <t>Hlad</t>
  </si>
  <si>
    <t>07.08.51</t>
  </si>
  <si>
    <t>Gliwicka</t>
  </si>
  <si>
    <t>25a</t>
  </si>
  <si>
    <t>29.04.58</t>
  </si>
  <si>
    <t>27a/6</t>
  </si>
  <si>
    <t>Respondek</t>
  </si>
  <si>
    <t>25.07.46</t>
  </si>
  <si>
    <t>Krucza</t>
  </si>
  <si>
    <t>Brdąkała</t>
  </si>
  <si>
    <t>Jolanta</t>
  </si>
  <si>
    <t>27.11.59</t>
  </si>
  <si>
    <t>3</t>
  </si>
  <si>
    <t>Pala</t>
  </si>
  <si>
    <t>22.03.39</t>
  </si>
  <si>
    <t>Borelowskiego</t>
  </si>
  <si>
    <t>04.03.81</t>
  </si>
  <si>
    <t>Edyty Stein</t>
  </si>
  <si>
    <t>2a</t>
  </si>
  <si>
    <t>Tak</t>
  </si>
  <si>
    <t>Gabriela</t>
  </si>
  <si>
    <t>08.11.69</t>
  </si>
  <si>
    <t>47-400</t>
  </si>
  <si>
    <t>Racibórz</t>
  </si>
  <si>
    <t>Odpoczynkowa</t>
  </si>
  <si>
    <t>12/15</t>
  </si>
  <si>
    <t xml:space="preserve">Koszny </t>
  </si>
  <si>
    <t>02.03.43</t>
  </si>
  <si>
    <t>9/2</t>
  </si>
  <si>
    <t>Kruczek</t>
  </si>
  <si>
    <t>46.300</t>
  </si>
  <si>
    <t>Lompy</t>
  </si>
  <si>
    <t>5/10</t>
  </si>
  <si>
    <t>02.05.73</t>
  </si>
  <si>
    <t>1/22</t>
  </si>
  <si>
    <t>NU</t>
  </si>
  <si>
    <t>Bień</t>
  </si>
  <si>
    <t>21.08.58</t>
  </si>
  <si>
    <t>53-114</t>
  </si>
  <si>
    <t>17.12.71</t>
  </si>
  <si>
    <t>53-144</t>
  </si>
  <si>
    <t>Weigla</t>
  </si>
  <si>
    <t>2/14</t>
  </si>
  <si>
    <t>Zientek</t>
  </si>
  <si>
    <t>Lidia</t>
  </si>
  <si>
    <t>12.10.70</t>
  </si>
  <si>
    <t>Łysika</t>
  </si>
  <si>
    <t>9/50</t>
  </si>
  <si>
    <t xml:space="preserve">Sośniak </t>
  </si>
  <si>
    <t>18.06.72</t>
  </si>
  <si>
    <t>Focha</t>
  </si>
  <si>
    <t>57/61/42</t>
  </si>
  <si>
    <t>Uwagi :</t>
  </si>
  <si>
    <t>RAZEM</t>
  </si>
  <si>
    <t xml:space="preserve"> </t>
  </si>
  <si>
    <t xml:space="preserve">1.Zawodnicy nr startowy 15 i 142 otrzymali pomoc medyczną </t>
  </si>
  <si>
    <t>2.Zawodnik nr startowy 16 nie ukończył biegu - udziełił pomocy zawodnikowi nr startowy 15</t>
  </si>
  <si>
    <t>Lp.</t>
  </si>
  <si>
    <t>Plec</t>
  </si>
  <si>
    <t>K</t>
  </si>
  <si>
    <t>M</t>
  </si>
  <si>
    <t>Entre.pl Magdalenka</t>
  </si>
  <si>
    <t>BŁAZIŃSKI</t>
  </si>
  <si>
    <t>Wawelno k/Opola</t>
  </si>
  <si>
    <t>Kiełczewski</t>
  </si>
  <si>
    <t>biegajznami.pl Wrocław</t>
  </si>
  <si>
    <t>Bryl</t>
  </si>
  <si>
    <t>Strzegom</t>
  </si>
  <si>
    <t>Siemaszko</t>
  </si>
  <si>
    <t>LUKS Żurawina</t>
  </si>
  <si>
    <t>WZK Viktoria Wałbrzych</t>
  </si>
  <si>
    <t>Uryga</t>
  </si>
  <si>
    <t>Wioletta</t>
  </si>
  <si>
    <t>Szkaradek</t>
  </si>
  <si>
    <t>Aleksander</t>
  </si>
  <si>
    <t>MUKS PUMA TRÓJKA Kłodzko</t>
  </si>
  <si>
    <t>Turza</t>
  </si>
  <si>
    <t>AS Sosnowiec</t>
  </si>
  <si>
    <t>Aleksandra</t>
  </si>
  <si>
    <t>Jawor</t>
  </si>
  <si>
    <t>Ryszewski</t>
  </si>
  <si>
    <t>UKS Jedynka Nysa</t>
  </si>
  <si>
    <t>Bukowiec</t>
  </si>
  <si>
    <t>JW. 4101 Lubliniec</t>
  </si>
  <si>
    <t>Miketa</t>
  </si>
  <si>
    <t>Kamieńskie Mlyny</t>
  </si>
  <si>
    <t>Kuryj</t>
  </si>
  <si>
    <t>ASZ AWF Katowice</t>
  </si>
  <si>
    <t>Brych-Pajak</t>
  </si>
  <si>
    <t>Koloska</t>
  </si>
  <si>
    <t>Pilc</t>
  </si>
  <si>
    <t>BRE Runners Łódź</t>
  </si>
  <si>
    <t>Odróbka</t>
  </si>
  <si>
    <t>NONSTOP ADVENTURE</t>
  </si>
  <si>
    <t>III Dobrodzieńska Dycha</t>
  </si>
  <si>
    <t>startowali w 3-ch edycjach</t>
  </si>
  <si>
    <t>Nr Zaw</t>
  </si>
  <si>
    <t>wiek</t>
  </si>
  <si>
    <t>ADAM</t>
  </si>
  <si>
    <t>olimpius.pl Częstochowa</t>
  </si>
  <si>
    <t>BAGNECKI</t>
  </si>
  <si>
    <t>biegajznami.pl Bytom</t>
  </si>
  <si>
    <t>BAMBYNEK</t>
  </si>
  <si>
    <t>BEDNARCZUK</t>
  </si>
  <si>
    <t>BEŚKA</t>
  </si>
  <si>
    <t>BIALAS</t>
  </si>
  <si>
    <t>PKS Brzeg</t>
  </si>
  <si>
    <t>BIŚ</t>
  </si>
  <si>
    <t>CKS BUDOWLANI Blachownia</t>
  </si>
  <si>
    <t>1995</t>
  </si>
  <si>
    <t>KKTA Blachownia</t>
  </si>
  <si>
    <t>Wawelno k.Opola</t>
  </si>
  <si>
    <t>zabiegani.czest.pl Częstochowa</t>
  </si>
  <si>
    <t>BORUCKI</t>
  </si>
  <si>
    <t>BRYCH PAJĄK</t>
  </si>
  <si>
    <t>CKS BUDOWLANI Częstochowa</t>
  </si>
  <si>
    <t>BRYL</t>
  </si>
  <si>
    <t>BRYŁA</t>
  </si>
  <si>
    <t>Aleksandera</t>
  </si>
  <si>
    <t>BUKOWIEC</t>
  </si>
  <si>
    <t>CHMIELEWSKI</t>
  </si>
  <si>
    <t>CHMURA</t>
  </si>
  <si>
    <t>POWERADE Blachownia</t>
  </si>
  <si>
    <t>CIESIOŁKA</t>
  </si>
  <si>
    <t>PTK Zabrze</t>
  </si>
  <si>
    <t>CIEŚLAK</t>
  </si>
  <si>
    <t>Miłosz</t>
  </si>
  <si>
    <t>CITKO</t>
  </si>
  <si>
    <t>Maciej</t>
  </si>
  <si>
    <t>SPRINTER Pruszków</t>
  </si>
  <si>
    <t>CIUPEK</t>
  </si>
  <si>
    <t>Daria</t>
  </si>
  <si>
    <t>Koszęcin</t>
  </si>
  <si>
    <t>DRABIK</t>
  </si>
  <si>
    <t>DRYNDA</t>
  </si>
  <si>
    <t>DYLĄG</t>
  </si>
  <si>
    <t>DYLONG</t>
  </si>
  <si>
    <t>ERTEL</t>
  </si>
  <si>
    <t>MaratonyPolskie.PL TEAM</t>
  </si>
  <si>
    <t>FEDOROWICZ</t>
  </si>
  <si>
    <t>Warszawa</t>
  </si>
  <si>
    <t>1937</t>
  </si>
  <si>
    <t>FESNAK</t>
  </si>
  <si>
    <t>e-ProfSystem Warszawa</t>
  </si>
  <si>
    <t>WKB FRAJDA Tomaszów Mazowiecki</t>
  </si>
  <si>
    <t>GAJOS</t>
  </si>
  <si>
    <t>Pszów</t>
  </si>
  <si>
    <t>GIZINSKI</t>
  </si>
  <si>
    <t>Wołów</t>
  </si>
  <si>
    <t>GIŻEWSKA</t>
  </si>
  <si>
    <t>Teresa</t>
  </si>
  <si>
    <t>KRS TKKF JASTRZĄB Ruda Śl.</t>
  </si>
  <si>
    <t>GNYSIŃSKI</t>
  </si>
  <si>
    <t>INWAR Sieradz</t>
  </si>
  <si>
    <t>GOJ</t>
  </si>
  <si>
    <t>GÓRNIK</t>
  </si>
  <si>
    <t>UKS PIĄTKA PLUS Rydułtowy</t>
  </si>
  <si>
    <t>GRABIŃSKI</t>
  </si>
  <si>
    <t>GREZEL</t>
  </si>
  <si>
    <t>GROSFELD</t>
  </si>
  <si>
    <t>Kędzierzyn-Kożle</t>
  </si>
  <si>
    <t>Bieg Opolski Opole</t>
  </si>
  <si>
    <t>GUT</t>
  </si>
  <si>
    <t>NGB Kłobuck</t>
  </si>
  <si>
    <t>HANO</t>
  </si>
  <si>
    <t>HAWRO</t>
  </si>
  <si>
    <t>HOLIK</t>
  </si>
  <si>
    <t>Biadacz</t>
  </si>
  <si>
    <t>HUDYKA</t>
  </si>
  <si>
    <t>doliniarze.com Katowice</t>
  </si>
  <si>
    <t>IGNASIK</t>
  </si>
  <si>
    <t>IKS START Zduńska Wola</t>
  </si>
  <si>
    <t>JABŁOŃSKI</t>
  </si>
  <si>
    <t>KB FIODOR Oława</t>
  </si>
  <si>
    <t>JACHYMCZYK</t>
  </si>
  <si>
    <t>Norbert</t>
  </si>
  <si>
    <t>JAGIEŁA</t>
  </si>
  <si>
    <t>ŚLIMAK Bytków</t>
  </si>
  <si>
    <t>JAMRÓZ</t>
  </si>
  <si>
    <t>TKKF MOSiR Czeladź</t>
  </si>
  <si>
    <t>JANIK</t>
  </si>
  <si>
    <t>OSiR Strzelce Opolskie</t>
  </si>
  <si>
    <t>JARZĘBOWICZ</t>
  </si>
  <si>
    <t>YAZOMBY Katowice</t>
  </si>
  <si>
    <t>JASIŃSKI</t>
  </si>
  <si>
    <t>JAWOR</t>
  </si>
  <si>
    <t>JÓŹWIAK</t>
  </si>
  <si>
    <t>Złotoryja</t>
  </si>
  <si>
    <t>JURECZKO</t>
  </si>
  <si>
    <t>Pietraszów</t>
  </si>
  <si>
    <t>KABUT</t>
  </si>
  <si>
    <t>Syrynia</t>
  </si>
  <si>
    <t>KACZANOWSKI</t>
  </si>
  <si>
    <t>KALUS</t>
  </si>
  <si>
    <t>MOSiR Piekary Śląskie</t>
  </si>
  <si>
    <t>KAŁA</t>
  </si>
  <si>
    <t>Jelenia Góra</t>
  </si>
  <si>
    <t>KAMOCKI</t>
  </si>
  <si>
    <t>KAPELA</t>
  </si>
  <si>
    <t>KAZEK</t>
  </si>
  <si>
    <t>Helena</t>
  </si>
  <si>
    <t>Gwoździany</t>
  </si>
  <si>
    <t>Gmina Strzelce Opolskie</t>
  </si>
  <si>
    <t>KĘPA</t>
  </si>
  <si>
    <t>Wielka Sowa Bielawa</t>
  </si>
  <si>
    <t>KIEŁCZEWSKI</t>
  </si>
  <si>
    <t>KISIELEWSKI</t>
  </si>
  <si>
    <t>KLIMCZYK</t>
  </si>
  <si>
    <t>Dziekaństwo</t>
  </si>
  <si>
    <t>KNOPEK</t>
  </si>
  <si>
    <t>Bieruń</t>
  </si>
  <si>
    <t>KOBIERSKI</t>
  </si>
  <si>
    <t>KOLOSKA</t>
  </si>
  <si>
    <t>KOPATKA</t>
  </si>
  <si>
    <t>1935</t>
  </si>
  <si>
    <t>KOPIEC</t>
  </si>
  <si>
    <t>Łaziska Górne</t>
  </si>
  <si>
    <t>KORDYACZNY</t>
  </si>
  <si>
    <t>Pawłowiczki</t>
  </si>
  <si>
    <t>KORDZIŃSKI</t>
  </si>
  <si>
    <t>Solidarność KWK WUJEK Katowice</t>
  </si>
  <si>
    <t>Józefów</t>
  </si>
  <si>
    <t>KOZIMOR</t>
  </si>
  <si>
    <t>KOZŁOWSKI</t>
  </si>
  <si>
    <t>Mikołaj</t>
  </si>
  <si>
    <t>Tuchola</t>
  </si>
  <si>
    <t>LZS Trzebnica</t>
  </si>
  <si>
    <t>Monika</t>
  </si>
  <si>
    <t>KUBIK</t>
  </si>
  <si>
    <t>KUCHAREK</t>
  </si>
  <si>
    <t>KB Kąty Wrocławskie</t>
  </si>
  <si>
    <t>KUKŁA</t>
  </si>
  <si>
    <t>KULPA</t>
  </si>
  <si>
    <t>Bukowice</t>
  </si>
  <si>
    <t>KURTZ</t>
  </si>
  <si>
    <t>Joachim</t>
  </si>
  <si>
    <t>KURYJ</t>
  </si>
  <si>
    <t>AZS AWF Katowice</t>
  </si>
  <si>
    <t>KUTZMANN</t>
  </si>
  <si>
    <t>LECHOWICZ</t>
  </si>
  <si>
    <t>LIBERA</t>
  </si>
  <si>
    <t>JUTRZENKA Wołczyn</t>
  </si>
  <si>
    <t>LICHOTA</t>
  </si>
  <si>
    <t>Rajmund</t>
  </si>
  <si>
    <t>Pludry</t>
  </si>
  <si>
    <t>LIPTAK</t>
  </si>
  <si>
    <t>Bernard</t>
  </si>
  <si>
    <t>LISIECKI</t>
  </si>
  <si>
    <t>LISSY</t>
  </si>
  <si>
    <t>Adrian</t>
  </si>
  <si>
    <t>LITWIN</t>
  </si>
  <si>
    <t>ŁĄCKI</t>
  </si>
  <si>
    <t>ALTOM Gniezno</t>
  </si>
  <si>
    <t>MACIASZCZYK</t>
  </si>
  <si>
    <t>MACIEJEWSKI</t>
  </si>
  <si>
    <t>Sabina</t>
  </si>
  <si>
    <t>Bieg Opolski Kały</t>
  </si>
  <si>
    <t>Spragnieni Doznań Cz-wa</t>
  </si>
  <si>
    <t>MATYSIK</t>
  </si>
  <si>
    <t>AGROBIOCHEMIA Tarnów Opolski</t>
  </si>
  <si>
    <t>Piakary Śląskie</t>
  </si>
  <si>
    <t>MĘŻYK</t>
  </si>
  <si>
    <t>MICHALSKI</t>
  </si>
  <si>
    <t>Cezary</t>
  </si>
  <si>
    <t>AJD Częstochowa</t>
  </si>
  <si>
    <t>www.madison.biz.pl Bytom</t>
  </si>
  <si>
    <t>MIELCZAREK</t>
  </si>
  <si>
    <t>TRUCHTACZ Mysłowice</t>
  </si>
  <si>
    <t>MIKA</t>
  </si>
  <si>
    <t>UKS 5 PLUS Rydułtowy</t>
  </si>
  <si>
    <t>MIKIETA</t>
  </si>
  <si>
    <t>Kamieńskie Młyny</t>
  </si>
  <si>
    <t>MIODUCKI</t>
  </si>
  <si>
    <t>MIZERSKI</t>
  </si>
  <si>
    <t>Tranowskie Góry</t>
  </si>
  <si>
    <t>MLAK</t>
  </si>
  <si>
    <t>Milikowice</t>
  </si>
  <si>
    <t>MOLENDA</t>
  </si>
  <si>
    <t>TOTEM HELENKA Zabrze</t>
  </si>
  <si>
    <t>MORAŃSKI</t>
  </si>
  <si>
    <t>MUSIAŁ</t>
  </si>
  <si>
    <t>Siemianowice Śląskie</t>
  </si>
  <si>
    <t>MUSZKIET</t>
  </si>
  <si>
    <t>Łaziska</t>
  </si>
  <si>
    <t>DYM TEAM MARATON Pradła</t>
  </si>
  <si>
    <t>NIEPIEKŁO</t>
  </si>
  <si>
    <t>LEŚNE LUDKI Żarki Letnisko</t>
  </si>
  <si>
    <t>KS START Dobrodzień</t>
  </si>
  <si>
    <t>ededi.com Nysa</t>
  </si>
  <si>
    <t>Seweryn</t>
  </si>
  <si>
    <t>ASPR Zawadzkie</t>
  </si>
  <si>
    <t>OCIEPA</t>
  </si>
  <si>
    <t>ODRÓBKA</t>
  </si>
  <si>
    <t>NONSTOP ADVENTURE Siemianowice</t>
  </si>
  <si>
    <t>OGONOWSKI</t>
  </si>
  <si>
    <t>PACAN</t>
  </si>
  <si>
    <t>PAJĄK</t>
  </si>
  <si>
    <t>Daniel</t>
  </si>
  <si>
    <t>PAPAŁA</t>
  </si>
  <si>
    <t>doliniarze.com  Łaziska G.</t>
  </si>
  <si>
    <t>PASTUCHA</t>
  </si>
  <si>
    <t>PAUL</t>
  </si>
  <si>
    <t>Gerhard</t>
  </si>
  <si>
    <t>1938</t>
  </si>
  <si>
    <t>PENDOLSKI</t>
  </si>
  <si>
    <t>Franciszek</t>
  </si>
  <si>
    <t>KBJózefinka Katowice</t>
  </si>
  <si>
    <t>1942</t>
  </si>
  <si>
    <t>PIERÓG</t>
  </si>
  <si>
    <t>Knurów</t>
  </si>
  <si>
    <t>COSLOVIA Piekary Śl.</t>
  </si>
  <si>
    <t>PILAWSKA</t>
  </si>
  <si>
    <t>PILC</t>
  </si>
  <si>
    <t>KB Zarząd Dróg Głubczyce</t>
  </si>
  <si>
    <t>KLUB BIEGACZA Głubczyce</t>
  </si>
  <si>
    <t>POGORZELSKI</t>
  </si>
  <si>
    <t>Wałbrzych</t>
  </si>
  <si>
    <t>POLAK</t>
  </si>
  <si>
    <t>Puszczykowo</t>
  </si>
  <si>
    <t>POLEK DURAJ</t>
  </si>
  <si>
    <t>Politechnika Opolska</t>
  </si>
  <si>
    <t>POPŁAWSKI</t>
  </si>
  <si>
    <t>PUSZCZEWICZ</t>
  </si>
  <si>
    <t>KB LUPUS Oleśnica Brzeg</t>
  </si>
  <si>
    <t>1941</t>
  </si>
  <si>
    <t>PYSIEWICZ</t>
  </si>
  <si>
    <t>RESPONDEK</t>
  </si>
  <si>
    <t>RĘMBIELAK</t>
  </si>
  <si>
    <t>RYBKA</t>
  </si>
  <si>
    <t>RYMARZ</t>
  </si>
  <si>
    <t>RYSZEWSKI</t>
  </si>
  <si>
    <t>UKS JEDYNKA Nysa</t>
  </si>
  <si>
    <t>RZEMINSKI</t>
  </si>
  <si>
    <t>SANIAWA</t>
  </si>
  <si>
    <t>SAWCZUK</t>
  </si>
  <si>
    <t>Kamienna Góra</t>
  </si>
  <si>
    <t>SIEMASZKO</t>
  </si>
  <si>
    <t>SITARZ</t>
  </si>
  <si>
    <t>Tarnowskie Góry</t>
  </si>
  <si>
    <t>SŁUPIŃSKI</t>
  </si>
  <si>
    <t>Wistka</t>
  </si>
  <si>
    <t>SOBCZYK</t>
  </si>
  <si>
    <t>SPEIL</t>
  </si>
  <si>
    <t>WKB PODZAMCZE Książ</t>
  </si>
  <si>
    <t>KBS RYFNO Namysłów</t>
  </si>
  <si>
    <t>STANKIEWICZ</t>
  </si>
  <si>
    <t>TORPEDA Kędzierzyn-Koźle</t>
  </si>
  <si>
    <t>STECKO</t>
  </si>
  <si>
    <t>Stowarzyszenie Bieg Opolski</t>
  </si>
  <si>
    <t>STRZELCZYK</t>
  </si>
  <si>
    <t>Małgorzata</t>
  </si>
  <si>
    <t>SZOGUN Myszków</t>
  </si>
  <si>
    <t>WZK VICTORIA Wałbrzych</t>
  </si>
  <si>
    <t>SZCZEPANIAK</t>
  </si>
  <si>
    <t>JRG Brzeg</t>
  </si>
  <si>
    <t>SZCZĘSNY</t>
  </si>
  <si>
    <t>SZKARADEK</t>
  </si>
  <si>
    <t>SZKODNY</t>
  </si>
  <si>
    <t>Wesel</t>
  </si>
  <si>
    <t>SZUDY</t>
  </si>
  <si>
    <t>Katarzyna</t>
  </si>
  <si>
    <t>TKKF JASTRZĄB Ruda Śląska</t>
  </si>
  <si>
    <t>SZUKALSKI</t>
  </si>
  <si>
    <t>Pajeczno</t>
  </si>
  <si>
    <t>SZYMURA</t>
  </si>
  <si>
    <t>Leszczyny</t>
  </si>
  <si>
    <t>ŚRODA</t>
  </si>
  <si>
    <t>LZS Bugaj Nowy</t>
  </si>
  <si>
    <t>poprawiłem imię,bo na zgłoszeniu jest Marian,a w oficjalnych wynikach Marcin</t>
  </si>
  <si>
    <t>MARATON JELCZ-LASKOWICE</t>
  </si>
  <si>
    <t>TOMCZYK</t>
  </si>
  <si>
    <t>Radomsko</t>
  </si>
  <si>
    <t>TRZYBULSKI</t>
  </si>
  <si>
    <t>TURZA</t>
  </si>
  <si>
    <t>UCIECHOWSKA</t>
  </si>
  <si>
    <t>AZS PO Opole</t>
  </si>
  <si>
    <t>UCIECHOWSKI</t>
  </si>
  <si>
    <t>OZPR PKP Opole</t>
  </si>
  <si>
    <t>URYGA</t>
  </si>
  <si>
    <t>WALIDUDA</t>
  </si>
  <si>
    <t>WARAKOMSKI</t>
  </si>
  <si>
    <t>Miechowice</t>
  </si>
  <si>
    <t>WĄSIK</t>
  </si>
  <si>
    <t>WEINZETTEL</t>
  </si>
  <si>
    <t>Rudolf</t>
  </si>
  <si>
    <t>Chrząszczyce</t>
  </si>
  <si>
    <t>MOSiR TKKF SATURN Czeladź</t>
  </si>
  <si>
    <t>WĘCŁAWEK</t>
  </si>
  <si>
    <t>TKKF PIEKARY Sl.</t>
  </si>
  <si>
    <t>WILCZEK</t>
  </si>
  <si>
    <t>TKKF SATURN Czeladź</t>
  </si>
  <si>
    <t>Entre.pl  MAGDALENKA TEAM  W-a</t>
  </si>
  <si>
    <t>WITKOWSKI</t>
  </si>
  <si>
    <t>Tarnów Opolski</t>
  </si>
  <si>
    <t>WŁODARCZYK</t>
  </si>
  <si>
    <t>Emilia</t>
  </si>
  <si>
    <t>Siedlec</t>
  </si>
  <si>
    <t>Albert</t>
  </si>
  <si>
    <t>Stary Kocin</t>
  </si>
  <si>
    <t>Maja</t>
  </si>
  <si>
    <t>ENTRE.PL TEAM Magdalenka</t>
  </si>
  <si>
    <t>WOJCIECHOWSKI</t>
  </si>
  <si>
    <t>BIEGAMOS Leszno</t>
  </si>
  <si>
    <t>WOREK</t>
  </si>
  <si>
    <t>Głuchołazy</t>
  </si>
  <si>
    <t>WÓJTOWICZ</t>
  </si>
  <si>
    <t>KS GRYF Kietrz</t>
  </si>
  <si>
    <t>WYBRANIEC</t>
  </si>
  <si>
    <t>WYLECIAŁ</t>
  </si>
  <si>
    <t>ZACHARSKI</t>
  </si>
  <si>
    <t>ZALEWSKI</t>
  </si>
  <si>
    <t>Jelcz-Laskowice</t>
  </si>
  <si>
    <t>ZDYB</t>
  </si>
  <si>
    <t>ŻAL</t>
  </si>
  <si>
    <t>ŻUCHOWSKI</t>
  </si>
  <si>
    <t>Łask</t>
  </si>
  <si>
    <t>KACZMAREK</t>
  </si>
  <si>
    <t>WKS GRUNWALD Poznań</t>
  </si>
  <si>
    <t>OKSENIYUK</t>
  </si>
  <si>
    <t>Sergiy</t>
  </si>
  <si>
    <t>UKR</t>
  </si>
  <si>
    <t>DINAMO Luck</t>
  </si>
  <si>
    <t>CKS Budowlani Częstochowa</t>
  </si>
  <si>
    <t>Siedlce</t>
  </si>
  <si>
    <t>BARTKIEWICZ</t>
  </si>
  <si>
    <t>BARANOWSKI</t>
  </si>
  <si>
    <t>Dimitrij</t>
  </si>
  <si>
    <t>BLR</t>
  </si>
  <si>
    <t>Mińsk</t>
  </si>
  <si>
    <t>PRZYBYŁA</t>
  </si>
  <si>
    <t>KLER S.A Dobrodzień</t>
  </si>
  <si>
    <t>biegajznami.pl</t>
  </si>
  <si>
    <t>LUKS Żórawina</t>
  </si>
  <si>
    <t>www.meblat.eu  Oborniki Śl.</t>
  </si>
  <si>
    <t>WKB META Lubliniec KLER</t>
  </si>
  <si>
    <t>NYSA BIEGA Nysa</t>
  </si>
  <si>
    <t>JANICKI</t>
  </si>
  <si>
    <t>RUNNINGPOL Głubczyce</t>
  </si>
  <si>
    <t>PAWICKI</t>
  </si>
  <si>
    <t>www.biegnadjeziorskiem</t>
  </si>
  <si>
    <t>NKB ZRYW Namysłów</t>
  </si>
  <si>
    <t>LEŚNICKI</t>
  </si>
  <si>
    <t>POWERBAR HERMES Świdnica</t>
  </si>
  <si>
    <t>HOLA</t>
  </si>
  <si>
    <t>YAKIMOVICH</t>
  </si>
  <si>
    <t>Nataliya</t>
  </si>
  <si>
    <t>ŚWIĘTEK</t>
  </si>
  <si>
    <t>Drużyna Szpiku Leszno</t>
  </si>
  <si>
    <t>JAREMA</t>
  </si>
  <si>
    <t>AZS Politechnika Wrocław</t>
  </si>
  <si>
    <t>SAMBAK</t>
  </si>
  <si>
    <t>OKB ZADYSZKA Oświęcim</t>
  </si>
  <si>
    <t>MUSIELAK</t>
  </si>
  <si>
    <t>Leszno</t>
  </si>
  <si>
    <t>KAWOŃ</t>
  </si>
  <si>
    <t>PAŁCZYK</t>
  </si>
  <si>
    <t>KS PIĘTKA Katowice</t>
  </si>
  <si>
    <t>POŁEĆ</t>
  </si>
  <si>
    <t>MAJ</t>
  </si>
  <si>
    <t>KUŹMA</t>
  </si>
  <si>
    <t>WYSZKOŃ</t>
  </si>
  <si>
    <t>MILLER</t>
  </si>
  <si>
    <t>PŁONECKI</t>
  </si>
  <si>
    <t>CHRUST</t>
  </si>
  <si>
    <t>Namysłów</t>
  </si>
  <si>
    <t>HERMES Świdnica</t>
  </si>
  <si>
    <t>Dionizy</t>
  </si>
  <si>
    <t>SUK</t>
  </si>
  <si>
    <t>FIJAŁKOWSKI</t>
  </si>
  <si>
    <t>PAWLIKOWSKI</t>
  </si>
  <si>
    <t>HOT WHEELES Katowice</t>
  </si>
  <si>
    <t>KIELIN</t>
  </si>
  <si>
    <t>TKKF START Polkowice</t>
  </si>
  <si>
    <t>Kacper</t>
  </si>
  <si>
    <t>Olimpikus.pl Częstochowa</t>
  </si>
  <si>
    <t>STROJNY</t>
  </si>
  <si>
    <t>Chełm Śląski</t>
  </si>
  <si>
    <t>ŚCISŁO</t>
  </si>
  <si>
    <t>KKB DYSTANS Kraków</t>
  </si>
  <si>
    <t>SINDERA</t>
  </si>
  <si>
    <t>TKKF Dąbrowa Górnicza</t>
  </si>
  <si>
    <t>BIEG OPOLSKI Opole</t>
  </si>
  <si>
    <t>ORŁOWSKI</t>
  </si>
  <si>
    <t>LUKS Kędzierzyn</t>
  </si>
  <si>
    <t>WOJTYNA</t>
  </si>
  <si>
    <t>GRZESIK</t>
  </si>
  <si>
    <t>Siedliska</t>
  </si>
  <si>
    <t>STĘPIEŃ</t>
  </si>
  <si>
    <t>KS ZAMOT Nowy Sącz</t>
  </si>
  <si>
    <t>SOIŃSKI</t>
  </si>
  <si>
    <t>KS KANDAHAR Rybnik</t>
  </si>
  <si>
    <t>AZS Politechnika Opolska</t>
  </si>
  <si>
    <t>BORKOWSKI</t>
  </si>
  <si>
    <t>ZABIEGANI Częstochowa</t>
  </si>
  <si>
    <t>biegajznami.pl Brzeg</t>
  </si>
  <si>
    <t>TOMICZEK</t>
  </si>
  <si>
    <t>Igor</t>
  </si>
  <si>
    <t>LEWANDOWSKI</t>
  </si>
  <si>
    <t>MICUŁA</t>
  </si>
  <si>
    <t>Witów</t>
  </si>
  <si>
    <t>STASICZEK</t>
  </si>
  <si>
    <t>bieganie.pl Czechowice -Dziedz</t>
  </si>
  <si>
    <t>URBAŃSKI</t>
  </si>
  <si>
    <t>SOKOŁOWSKI</t>
  </si>
  <si>
    <t>Mysłowice Wesoła</t>
  </si>
  <si>
    <t>MOSiR Piekary Śl.</t>
  </si>
  <si>
    <t>LESIK</t>
  </si>
  <si>
    <t>DEŃCA</t>
  </si>
  <si>
    <t>LKS Rudnik</t>
  </si>
  <si>
    <t>OLBRYŚ</t>
  </si>
  <si>
    <t>KB PIMAR Legionowo</t>
  </si>
  <si>
    <t>Borki Morawa</t>
  </si>
  <si>
    <t>DŁUTOWSKI</t>
  </si>
  <si>
    <t>MARENIN</t>
  </si>
  <si>
    <t>KOTELUK</t>
  </si>
  <si>
    <t>PIĄTEK</t>
  </si>
  <si>
    <t>LECHICI Zielonka</t>
  </si>
  <si>
    <t>MAKOWIAK</t>
  </si>
  <si>
    <t>Dziergowice</t>
  </si>
  <si>
    <t>SZPAK</t>
  </si>
  <si>
    <t>doliniarze.com</t>
  </si>
  <si>
    <t>LUBCZYŃSKI</t>
  </si>
  <si>
    <t>PIOTROWSKI</t>
  </si>
  <si>
    <t>Jarzy</t>
  </si>
  <si>
    <t>Piekary Śl.</t>
  </si>
  <si>
    <t>ANDRZEJAK</t>
  </si>
  <si>
    <t>WCT SPARTAN Wrocław</t>
  </si>
  <si>
    <t>BIAŁOWĄS</t>
  </si>
  <si>
    <t>PANEJKO</t>
  </si>
  <si>
    <t>HEHNEL</t>
  </si>
  <si>
    <t>STECZKIEWICZ</t>
  </si>
  <si>
    <t>GROS</t>
  </si>
  <si>
    <t>Wielkie Hajduki</t>
  </si>
  <si>
    <t>MOĆKO</t>
  </si>
  <si>
    <t>HUĆ</t>
  </si>
  <si>
    <t>Borki Wielkie</t>
  </si>
  <si>
    <t>SZESZKO</t>
  </si>
  <si>
    <t>JARASZEK</t>
  </si>
  <si>
    <t>Sanjaya</t>
  </si>
  <si>
    <t>Running Team Zabrze</t>
  </si>
  <si>
    <t>STANISZ</t>
  </si>
  <si>
    <t>TKKF Piekary Śl.</t>
  </si>
  <si>
    <t>HORBOWY</t>
  </si>
  <si>
    <t>Lubsza</t>
  </si>
  <si>
    <t>KARKOSZKA</t>
  </si>
  <si>
    <t>OZDOBA</t>
  </si>
  <si>
    <t>SKOMOROWSKI</t>
  </si>
  <si>
    <t>GRUND</t>
  </si>
  <si>
    <t>BUJŁOW</t>
  </si>
  <si>
    <t>KOGUT</t>
  </si>
  <si>
    <t>GŁUSZEK</t>
  </si>
  <si>
    <t>Gogolin</t>
  </si>
  <si>
    <t>DOBAK</t>
  </si>
  <si>
    <t>Szamotuły</t>
  </si>
  <si>
    <t>GĘBSKI</t>
  </si>
  <si>
    <t>WRONA</t>
  </si>
  <si>
    <t>ZPD STOLMAR Lublin</t>
  </si>
  <si>
    <t>NORMAN</t>
  </si>
  <si>
    <t>KŁOCZANIUK</t>
  </si>
  <si>
    <t>Kepno</t>
  </si>
  <si>
    <t>Charłupia Mała</t>
  </si>
  <si>
    <t>RAZIK</t>
  </si>
  <si>
    <t>KLEPACZ</t>
  </si>
  <si>
    <t>Kędzierzyn-Koźle</t>
  </si>
  <si>
    <t>BEDNARCZYK</t>
  </si>
  <si>
    <t>HAMELA</t>
  </si>
  <si>
    <t>Chorzów</t>
  </si>
  <si>
    <t>PIETRZYK</t>
  </si>
  <si>
    <t>OSŻW Gliwice</t>
  </si>
  <si>
    <t>GARA</t>
  </si>
  <si>
    <t>JANUSZ</t>
  </si>
  <si>
    <t>GAST Oprogr. Dla Audytu Katowi</t>
  </si>
  <si>
    <t>OTROCKI</t>
  </si>
  <si>
    <t>Bielawa</t>
  </si>
  <si>
    <t>ĆWIĄKAŁA</t>
  </si>
  <si>
    <t>Tymoteusz</t>
  </si>
  <si>
    <t>OLAWS Złotoryja</t>
  </si>
  <si>
    <t>SIKORA</t>
  </si>
  <si>
    <t>NAMIOTY Pawonków</t>
  </si>
  <si>
    <t>MOŚCICKI</t>
  </si>
  <si>
    <t>REGGAE ROCKERS Zdzieszowice</t>
  </si>
  <si>
    <t>TOL</t>
  </si>
  <si>
    <t>Lisów</t>
  </si>
  <si>
    <t>DOBRZAŃSKI</t>
  </si>
  <si>
    <t>ZASTAWNY</t>
  </si>
  <si>
    <t>Orzesze</t>
  </si>
  <si>
    <t>GÓRNY</t>
  </si>
  <si>
    <t>Drużyna Szpiku</t>
  </si>
  <si>
    <t>ŁUKOWSKI</t>
  </si>
  <si>
    <t>Strzelce Op.</t>
  </si>
  <si>
    <t>JÓZEFOWICZ</t>
  </si>
  <si>
    <t>www.justynow-janowka.pl</t>
  </si>
  <si>
    <t>JĘDRYSZEK</t>
  </si>
  <si>
    <t>DELEWSKA</t>
  </si>
  <si>
    <t>Dalia</t>
  </si>
  <si>
    <t>AZS UŚ Katowice</t>
  </si>
  <si>
    <t>KS KLUPA Tomaszów Maz.</t>
  </si>
  <si>
    <t>ZEMLAK</t>
  </si>
  <si>
    <t>BASZCZIJ</t>
  </si>
  <si>
    <t>Śluza Ratowice</t>
  </si>
  <si>
    <t>ZĄBKIEWICZ</t>
  </si>
  <si>
    <t>BEDNAREK</t>
  </si>
  <si>
    <t>IGNACZAK</t>
  </si>
  <si>
    <t>Konin</t>
  </si>
  <si>
    <t>TREFON</t>
  </si>
  <si>
    <t>TKKF PIEKARY Śląskie</t>
  </si>
  <si>
    <t>WĘGLARZ</t>
  </si>
  <si>
    <t>BELZYT</t>
  </si>
  <si>
    <t>KRÓL</t>
  </si>
  <si>
    <t>KANIA</t>
  </si>
  <si>
    <t>BEŁKOT</t>
  </si>
  <si>
    <t>FILAK</t>
  </si>
  <si>
    <t>KP Policji w Oleśnie</t>
  </si>
  <si>
    <t>LO Lubliniec</t>
  </si>
  <si>
    <t>LANGER</t>
  </si>
  <si>
    <t>Reńska Wieś</t>
  </si>
  <si>
    <t>ZAGÓRSKI</t>
  </si>
  <si>
    <t>RUTKOWSKI</t>
  </si>
  <si>
    <t>KB JÓZEFINKA Katowice</t>
  </si>
  <si>
    <t>CHRIST</t>
  </si>
  <si>
    <t>KULIŃSKI</t>
  </si>
  <si>
    <t>SMYKOWSKI</t>
  </si>
  <si>
    <t>Władysław</t>
  </si>
  <si>
    <t>ZARADNY</t>
  </si>
  <si>
    <t>Jaromir</t>
  </si>
  <si>
    <t>Gim. 6 Katowice</t>
  </si>
  <si>
    <t>ŁAGODZIŃSKI</t>
  </si>
  <si>
    <t>Krobia</t>
  </si>
  <si>
    <t>HOCZEK</t>
  </si>
  <si>
    <t>PRZYBYLSKI</t>
  </si>
  <si>
    <t>Tranów Opolski</t>
  </si>
  <si>
    <t>KAMIENIAK</t>
  </si>
  <si>
    <t>Góra</t>
  </si>
  <si>
    <t>BRÓDKA</t>
  </si>
  <si>
    <t>KLUB MARATOŃCZYKA PR Radom</t>
  </si>
  <si>
    <t>STYCZEŃ</t>
  </si>
  <si>
    <t>SZCZYPCZYK ŚCISŁO</t>
  </si>
  <si>
    <t>RZEMIŃSKI</t>
  </si>
  <si>
    <t>Domecko</t>
  </si>
  <si>
    <t>Wyrzysk</t>
  </si>
  <si>
    <t>ANTOSZEWSKI</t>
  </si>
  <si>
    <t>OPALLA</t>
  </si>
  <si>
    <t>Skałka Świętochłowice</t>
  </si>
  <si>
    <t>WENCEL</t>
  </si>
  <si>
    <t>Kędzierzyn -Koźle</t>
  </si>
  <si>
    <t>BŁASZCZYK</t>
  </si>
  <si>
    <t>NOWORZYN</t>
  </si>
  <si>
    <t>SKAŁKA Świętochłowice</t>
  </si>
  <si>
    <t>PĘDZIWIATR</t>
  </si>
  <si>
    <t>TĘCZA</t>
  </si>
  <si>
    <t>KAŁUSEK</t>
  </si>
  <si>
    <t>bieganie.pl Gaszowice</t>
  </si>
  <si>
    <t>KURAS</t>
  </si>
  <si>
    <t>KOSTRZEWA</t>
  </si>
  <si>
    <t>ZAJĄC</t>
  </si>
  <si>
    <t>ŻUREK</t>
  </si>
  <si>
    <t>WOŹNIAK</t>
  </si>
  <si>
    <t>TIMOSZUK</t>
  </si>
  <si>
    <t>FOLCIK</t>
  </si>
  <si>
    <t>GAST TEAM Siemianowice Śl.</t>
  </si>
  <si>
    <t>BKB MARATOŃCZYK Brzeg</t>
  </si>
  <si>
    <t>WSIAKI</t>
  </si>
  <si>
    <t>TASAREK</t>
  </si>
  <si>
    <t>STAROŚCIAK</t>
  </si>
  <si>
    <t>WSOWLąd. Wrocław</t>
  </si>
  <si>
    <t>KULPOK</t>
  </si>
  <si>
    <t>TAJFUN Ruda Śl.</t>
  </si>
  <si>
    <t>REINEK</t>
  </si>
  <si>
    <t>FERTAKOWSKI</t>
  </si>
  <si>
    <t>Zdzisław</t>
  </si>
  <si>
    <t>TKKF CZELADŹ Katowice</t>
  </si>
  <si>
    <t>SZCZERZEK</t>
  </si>
  <si>
    <t>MRUGALSKI</t>
  </si>
  <si>
    <t>ZIEMBLICKI</t>
  </si>
  <si>
    <t>GĘBKA</t>
  </si>
  <si>
    <t>GOLDWASSER</t>
  </si>
  <si>
    <t>SKSM Sobótka</t>
  </si>
  <si>
    <t>SZKATUŁA</t>
  </si>
  <si>
    <t>AKB Knurów</t>
  </si>
  <si>
    <t>KOMÓR</t>
  </si>
  <si>
    <t>IMIELSKI</t>
  </si>
  <si>
    <t>doliniarze.com Gardawice</t>
  </si>
  <si>
    <t>WITAS</t>
  </si>
  <si>
    <t>Miras</t>
  </si>
  <si>
    <t>doliniarze.com Mysłowice</t>
  </si>
  <si>
    <t>POCHCIAŁ</t>
  </si>
  <si>
    <t>KSIĘŻYK</t>
  </si>
  <si>
    <t>FLOREK</t>
  </si>
  <si>
    <t>JW. 2771 Kraków</t>
  </si>
  <si>
    <t>LUTADORES Opole</t>
  </si>
  <si>
    <t>JAGUŚ</t>
  </si>
  <si>
    <t>MACHOŃ</t>
  </si>
  <si>
    <t>ADAMCZYK</t>
  </si>
  <si>
    <t>CZYRNIA</t>
  </si>
  <si>
    <t>Martin</t>
  </si>
  <si>
    <t>MORYŃ</t>
  </si>
  <si>
    <t>WALUŚKIEWICZ</t>
  </si>
  <si>
    <t>KAZANOWSKI</t>
  </si>
  <si>
    <t>WIOR</t>
  </si>
  <si>
    <t>Staniszcze Małe</t>
  </si>
  <si>
    <t>PLUCIŃSKI</t>
  </si>
  <si>
    <t>WIECHECKI</t>
  </si>
  <si>
    <t>Bełchatów</t>
  </si>
  <si>
    <t>BOROWIEC</t>
  </si>
  <si>
    <t>OSP Karłowice</t>
  </si>
  <si>
    <t>PALEJ</t>
  </si>
  <si>
    <t>KPP Olesno</t>
  </si>
  <si>
    <t>SOMPOLSKI</t>
  </si>
  <si>
    <t>SALA</t>
  </si>
  <si>
    <t>CZEKAJ</t>
  </si>
  <si>
    <t>KUCHARSKI</t>
  </si>
  <si>
    <t>BUBEL</t>
  </si>
  <si>
    <t>DOBROWOLSKI</t>
  </si>
  <si>
    <t>KB MARYSIEŃKA Głubczyce</t>
  </si>
  <si>
    <t>BUKAŁA</t>
  </si>
  <si>
    <t>KILAN</t>
  </si>
  <si>
    <t>Iwanowice Duże</t>
  </si>
  <si>
    <t>WYPART</t>
  </si>
  <si>
    <t>AHEAD Częstochowa</t>
  </si>
  <si>
    <t>TOMAŻYŃSKI</t>
  </si>
  <si>
    <t>GILEWSKI</t>
  </si>
  <si>
    <t>Klub Polska Biega Cz-wa</t>
  </si>
  <si>
    <t>BROL</t>
  </si>
  <si>
    <t>Lisowice</t>
  </si>
  <si>
    <t>KOZYRSKA</t>
  </si>
  <si>
    <t>Agnieszka</t>
  </si>
  <si>
    <t>LZS Grodziec</t>
  </si>
  <si>
    <t>pumarunning.pl Katowice</t>
  </si>
  <si>
    <t>KB Głubczyce Zarząd Dróg Woj..</t>
  </si>
  <si>
    <t>KRUS</t>
  </si>
  <si>
    <t>CISZEK</t>
  </si>
  <si>
    <t>KS ORIENT Częstochowa</t>
  </si>
  <si>
    <t>WAWRZYŃCZYK</t>
  </si>
  <si>
    <t>Marta</t>
  </si>
  <si>
    <t>MYRCIK</t>
  </si>
  <si>
    <t>ALMATUR Lubliniec</t>
  </si>
  <si>
    <t>ZAREMBA</t>
  </si>
  <si>
    <t>Mroczeń</t>
  </si>
  <si>
    <t>PIEŁOT</t>
  </si>
  <si>
    <t>LEDWIG</t>
  </si>
  <si>
    <t>TOMECKI</t>
  </si>
  <si>
    <t>ROGALIŃSKI</t>
  </si>
  <si>
    <t>KOSYNIER Września</t>
  </si>
  <si>
    <t>SZCZEPANIK</t>
  </si>
  <si>
    <t>PINKOSZ</t>
  </si>
  <si>
    <t>KUPCZAK</t>
  </si>
  <si>
    <t>KLUCZEWSKI</t>
  </si>
  <si>
    <t>MICHOWSKI</t>
  </si>
  <si>
    <t>JANUS</t>
  </si>
  <si>
    <t>SOBIERAJ</t>
  </si>
  <si>
    <t>CHŁĄD</t>
  </si>
  <si>
    <t>SAMOTYN BIEGACZ Opole</t>
  </si>
  <si>
    <t>OLIWA</t>
  </si>
  <si>
    <t>Bzinica Nowa</t>
  </si>
  <si>
    <t>PRZYMĘCKI</t>
  </si>
  <si>
    <t>Kędzierzyn</t>
  </si>
  <si>
    <t>DOMIŃSKI</t>
  </si>
  <si>
    <t>SZYMCZAK</t>
  </si>
  <si>
    <t>RUDY</t>
  </si>
  <si>
    <t>WOŚKO</t>
  </si>
  <si>
    <t>PODESZWA</t>
  </si>
  <si>
    <t>KOMOROWSKI</t>
  </si>
  <si>
    <t>Stegan</t>
  </si>
  <si>
    <t>Poznań</t>
  </si>
  <si>
    <t>GIZIEWSKI</t>
  </si>
  <si>
    <t>HAŁUPKA</t>
  </si>
  <si>
    <t>Kalinów</t>
  </si>
  <si>
    <t>REMBIELAK</t>
  </si>
  <si>
    <t>TYRAS</t>
  </si>
  <si>
    <t>ZOWADA</t>
  </si>
  <si>
    <t>SMARDZ</t>
  </si>
  <si>
    <t>BYKOWSKI</t>
  </si>
  <si>
    <t>Stary Kisielin</t>
  </si>
  <si>
    <t>GLOVCIKOVA</t>
  </si>
  <si>
    <t>Maria</t>
  </si>
  <si>
    <t>CZE</t>
  </si>
  <si>
    <t>SBK WIKY Kyjov</t>
  </si>
  <si>
    <t>STEFAŃCZYK</t>
  </si>
  <si>
    <t>ZABIEGANI Zrębice</t>
  </si>
  <si>
    <t>PLANETA</t>
  </si>
  <si>
    <t>PIEPRZYCKI</t>
  </si>
  <si>
    <t>KAPUŚCIŃSKA</t>
  </si>
  <si>
    <t>VICTORIA Świetochłowice</t>
  </si>
  <si>
    <t>KULIŚ</t>
  </si>
  <si>
    <t>RAK</t>
  </si>
  <si>
    <t>STUCHLIK</t>
  </si>
  <si>
    <t>Karel</t>
  </si>
  <si>
    <t>Kravare</t>
  </si>
  <si>
    <t>JURZYK</t>
  </si>
  <si>
    <t>SZYMCZYNA</t>
  </si>
  <si>
    <t>KLOSA</t>
  </si>
  <si>
    <t>DUL</t>
  </si>
  <si>
    <t>JUVENIA Głuchołazy</t>
  </si>
  <si>
    <t>GRACZ</t>
  </si>
  <si>
    <t>Nadolice Wielkie</t>
  </si>
  <si>
    <t>Młodzik Jelcz Laskowice</t>
  </si>
  <si>
    <t>MARKOWSKA</t>
  </si>
  <si>
    <t>Wojewoda</t>
  </si>
  <si>
    <t>Kowalski</t>
  </si>
  <si>
    <t>Leśnica</t>
  </si>
  <si>
    <t>Śnieżek</t>
  </si>
  <si>
    <t>Szweda</t>
  </si>
  <si>
    <t>Żernica</t>
  </si>
  <si>
    <t>Gadziński</t>
  </si>
  <si>
    <t>Załęcki</t>
  </si>
  <si>
    <t>Sitnik</t>
  </si>
  <si>
    <t>Kolasiński</t>
  </si>
  <si>
    <t>Fiks</t>
  </si>
  <si>
    <t>Kraszew</t>
  </si>
  <si>
    <t>Duda</t>
  </si>
  <si>
    <t>Zielona Góra</t>
  </si>
  <si>
    <t>Listowski</t>
  </si>
  <si>
    <t xml:space="preserve">Guzy </t>
  </si>
  <si>
    <t>Czechowice Dziedzice</t>
  </si>
  <si>
    <t>Zapatoczny</t>
  </si>
  <si>
    <t xml:space="preserve">Choja </t>
  </si>
  <si>
    <t>Elena</t>
  </si>
  <si>
    <t>Zhushman</t>
  </si>
  <si>
    <t>Krivoj Rog</t>
  </si>
  <si>
    <t>RYCOMBEZ</t>
  </si>
  <si>
    <t>KB Głubczyce / KRUS/</t>
  </si>
  <si>
    <t>GROCHOWSKI</t>
  </si>
  <si>
    <t>DOLATA</t>
  </si>
  <si>
    <t>MALDIS</t>
  </si>
  <si>
    <t>Lasek Bielański TEAM</t>
  </si>
  <si>
    <t>KOCHMAN</t>
  </si>
  <si>
    <t>RUDNO RUDZIŃSKI</t>
  </si>
  <si>
    <t>ANDERKO</t>
  </si>
  <si>
    <t>Przystań</t>
  </si>
  <si>
    <t>ARABAS</t>
  </si>
  <si>
    <t>RATRAK Częstochowa</t>
  </si>
  <si>
    <t>WRÓBLEWSKI</t>
  </si>
  <si>
    <t>LUSZCZYMAK</t>
  </si>
  <si>
    <t>MIELAN</t>
  </si>
  <si>
    <t>ORZEŁEK</t>
  </si>
  <si>
    <t>KOLONKO</t>
  </si>
  <si>
    <t>MARATHON CLUB Chorzów</t>
  </si>
  <si>
    <t>SIWCZYŃSKA</t>
  </si>
  <si>
    <t>Zofia</t>
  </si>
  <si>
    <t>WIZNER</t>
  </si>
  <si>
    <t>Mysłowice</t>
  </si>
  <si>
    <t>BOBRYK</t>
  </si>
  <si>
    <t>PCK Łosice</t>
  </si>
  <si>
    <t>FRĄCZEK</t>
  </si>
  <si>
    <t>KRUPA</t>
  </si>
  <si>
    <t>BRYLIKOWSKI</t>
  </si>
  <si>
    <t>Łódź</t>
  </si>
  <si>
    <t>ULFIK</t>
  </si>
  <si>
    <t>Florian</t>
  </si>
  <si>
    <t>MACOCH</t>
  </si>
  <si>
    <t>RASIŃSKI</t>
  </si>
  <si>
    <t>BUDZIŃSKI</t>
  </si>
  <si>
    <t>Radom</t>
  </si>
  <si>
    <t>BANAŚ</t>
  </si>
  <si>
    <t>MARCHEWKA</t>
  </si>
  <si>
    <t>WRZYCIEL</t>
  </si>
  <si>
    <t>Koszwice</t>
  </si>
  <si>
    <t>POPIOŁEK</t>
  </si>
  <si>
    <t>RUDA ERTEL</t>
  </si>
  <si>
    <t>Krystyna</t>
  </si>
  <si>
    <t>SUPERNAT</t>
  </si>
  <si>
    <t>Karina</t>
  </si>
  <si>
    <t>CZYŻEWSKI</t>
  </si>
  <si>
    <t>KOWOL</t>
  </si>
  <si>
    <t>CIACIANA Siemianowice</t>
  </si>
  <si>
    <t>CZERNER</t>
  </si>
  <si>
    <t>MAROŃ</t>
  </si>
  <si>
    <t>Kalety</t>
  </si>
  <si>
    <t>Facciamo Jogging Zabrze</t>
  </si>
  <si>
    <t>SZCZABEL</t>
  </si>
  <si>
    <t>Ozimek</t>
  </si>
  <si>
    <t>BRZEZINA</t>
  </si>
  <si>
    <t>Sandra</t>
  </si>
  <si>
    <t>FICK</t>
  </si>
  <si>
    <t>Marzena</t>
  </si>
  <si>
    <t>Facciamo Jogging Świętochłow.</t>
  </si>
  <si>
    <t>PYRAK</t>
  </si>
  <si>
    <t>Paulina</t>
  </si>
  <si>
    <t>1996</t>
  </si>
  <si>
    <t>DELKOWSKA</t>
  </si>
  <si>
    <t>SZYSZKA</t>
  </si>
  <si>
    <t>Karłowice</t>
  </si>
  <si>
    <t>KASIERSKA</t>
  </si>
  <si>
    <t>KEMPA</t>
  </si>
  <si>
    <t>Nowa Wieś</t>
  </si>
  <si>
    <t>WOŹNICA</t>
  </si>
  <si>
    <t>PLEWA</t>
  </si>
  <si>
    <t>BORKOWSKA</t>
  </si>
  <si>
    <t>Kinga</t>
  </si>
  <si>
    <t>ANDRZEJEWSKA</t>
  </si>
  <si>
    <t>Iga</t>
  </si>
  <si>
    <t>Puszcza Mariańska</t>
  </si>
  <si>
    <t>Ania</t>
  </si>
  <si>
    <t>OLDBOY Kraków</t>
  </si>
  <si>
    <t>KUCHARSKA</t>
  </si>
  <si>
    <t>SZKOLNICKI</t>
  </si>
  <si>
    <t>IV Dobrodzieńska Dycha 2009</t>
  </si>
  <si>
    <t>2007</t>
  </si>
  <si>
    <t>2008</t>
  </si>
  <si>
    <t>2009</t>
  </si>
  <si>
    <t>2010</t>
  </si>
  <si>
    <t>Razem</t>
  </si>
  <si>
    <t>Liczniki</t>
  </si>
  <si>
    <t>Dobrodzieńska Dycha</t>
  </si>
  <si>
    <t>Olimpius Częstochowa</t>
  </si>
  <si>
    <t>Badura</t>
  </si>
  <si>
    <t>Bagnecki</t>
  </si>
  <si>
    <t>Bambynek</t>
  </si>
  <si>
    <t>Bednarczuk</t>
  </si>
  <si>
    <t>Beśka</t>
  </si>
  <si>
    <t>Biś</t>
  </si>
  <si>
    <t>Bić</t>
  </si>
  <si>
    <t>CSK Budowlani Częstochowa</t>
  </si>
  <si>
    <t>Borucki</t>
  </si>
  <si>
    <t>Bryła</t>
  </si>
  <si>
    <t xml:space="preserve">Chmielewski </t>
  </si>
  <si>
    <t>Chmura</t>
  </si>
  <si>
    <t>Ciesiołka</t>
  </si>
  <si>
    <t>Cieślak</t>
  </si>
  <si>
    <t>Citko</t>
  </si>
  <si>
    <t>Ciupek</t>
  </si>
  <si>
    <t>Sprinter Pruszków</t>
  </si>
  <si>
    <t>Drynda</t>
  </si>
  <si>
    <t>Dyląg</t>
  </si>
  <si>
    <t>Dylong</t>
  </si>
  <si>
    <t>Ertel</t>
  </si>
  <si>
    <t>MaratonypolskieTeam.pl</t>
  </si>
  <si>
    <t>Fedorowicz</t>
  </si>
  <si>
    <t>Fesnak</t>
  </si>
  <si>
    <t>Gajos</t>
  </si>
  <si>
    <t>Giżewska</t>
  </si>
  <si>
    <t>Gnysiński</t>
  </si>
  <si>
    <t>Goj</t>
  </si>
  <si>
    <t>Górnik</t>
  </si>
  <si>
    <t>Grabiński</t>
  </si>
  <si>
    <t>Grezel</t>
  </si>
  <si>
    <t>Grosfeld</t>
  </si>
  <si>
    <t xml:space="preserve">Gut </t>
  </si>
  <si>
    <t>Zabiegani Częstochowa</t>
  </si>
  <si>
    <t>Hano</t>
  </si>
  <si>
    <t>Hawro</t>
  </si>
  <si>
    <t>KB Fiodor Oława</t>
  </si>
  <si>
    <t>Jagieła</t>
  </si>
  <si>
    <t>Ślimal Bytków</t>
  </si>
  <si>
    <t>Yazomby Katowice</t>
  </si>
  <si>
    <t>Kabut</t>
  </si>
  <si>
    <t>Kaczanowski</t>
  </si>
  <si>
    <t>Kazek</t>
  </si>
  <si>
    <t>Kępa</t>
  </si>
  <si>
    <t>Kisielewski</t>
  </si>
  <si>
    <t>Klimczyk</t>
  </si>
  <si>
    <t>Kopatka</t>
  </si>
  <si>
    <t>Kopiec</t>
  </si>
  <si>
    <t>Kryś</t>
  </si>
  <si>
    <t xml:space="preserve">Kubik </t>
  </si>
  <si>
    <t>Kucharek</t>
  </si>
  <si>
    <t>Licznik</t>
  </si>
  <si>
    <t>Białoruś</t>
  </si>
  <si>
    <t>Giziewski</t>
  </si>
  <si>
    <t>Czechy</t>
  </si>
  <si>
    <t>Jamróz</t>
  </si>
  <si>
    <t>Ukraina</t>
  </si>
  <si>
    <t>2011</t>
  </si>
  <si>
    <t>Razem lata 2006-2010</t>
  </si>
  <si>
    <t>Gardzielewski</t>
  </si>
  <si>
    <t>WKS Śląsk Wrocław</t>
  </si>
  <si>
    <t>Potockiy</t>
  </si>
  <si>
    <t>Dniepropietrowsk</t>
  </si>
  <si>
    <t>Sahajda</t>
  </si>
  <si>
    <t>Tibor</t>
  </si>
  <si>
    <t>Słowacja</t>
  </si>
  <si>
    <t>Raslavice</t>
  </si>
  <si>
    <t>Matner</t>
  </si>
  <si>
    <t>Ignatieva</t>
  </si>
  <si>
    <t xml:space="preserve">Seweryn </t>
  </si>
  <si>
    <t>Juliya</t>
  </si>
  <si>
    <t>Trzepizur</t>
  </si>
  <si>
    <t>Gołębiewski</t>
  </si>
  <si>
    <t>Kucharska</t>
  </si>
  <si>
    <t>Pszczyna</t>
  </si>
  <si>
    <t>V Dobrodzieńska Dycha 17.7.2010 10 km Dobrodzień,stadion miejski ,godz.15.00,temperatura + 35 stopni</t>
  </si>
  <si>
    <t>K-59,M-425</t>
  </si>
  <si>
    <t>Miejsce</t>
  </si>
  <si>
    <t>numer</t>
  </si>
  <si>
    <t>nazwisko</t>
  </si>
  <si>
    <t>imie</t>
  </si>
  <si>
    <t>dataur</t>
  </si>
  <si>
    <t>kraj</t>
  </si>
  <si>
    <t>miasto</t>
  </si>
  <si>
    <t>skrotw</t>
  </si>
  <si>
    <t>wwieku</t>
  </si>
  <si>
    <t>wmen</t>
  </si>
  <si>
    <t>plec</t>
  </si>
  <si>
    <t>wwom</t>
  </si>
  <si>
    <t>czas brutto</t>
  </si>
  <si>
    <t>czas netto</t>
  </si>
  <si>
    <t>5 km</t>
  </si>
  <si>
    <t>GARDZIELEWSKI</t>
  </si>
  <si>
    <t>ARKADIUSZ</t>
  </si>
  <si>
    <t>RZEŻĘCIN</t>
  </si>
  <si>
    <t>M20</t>
  </si>
  <si>
    <t>00:30:44</t>
  </si>
  <si>
    <t>00:15:06</t>
  </si>
  <si>
    <t>OKSENIUK</t>
  </si>
  <si>
    <t>SERGII</t>
  </si>
  <si>
    <t>LUCK</t>
  </si>
  <si>
    <t>M30</t>
  </si>
  <si>
    <t>00:31:37</t>
  </si>
  <si>
    <t>00:15:07</t>
  </si>
  <si>
    <t>POTOCKIY</t>
  </si>
  <si>
    <t>ANTON</t>
  </si>
  <si>
    <t>DNEPROPETROVSK</t>
  </si>
  <si>
    <t>00:32:00</t>
  </si>
  <si>
    <t>00:15:35</t>
  </si>
  <si>
    <t>MARCIN</t>
  </si>
  <si>
    <t>WAWELNO</t>
  </si>
  <si>
    <t>00:32:26</t>
  </si>
  <si>
    <t>00:15:57</t>
  </si>
  <si>
    <t>SAHAJDA</t>
  </si>
  <si>
    <t>TIBOR</t>
  </si>
  <si>
    <t>RASLAVICE</t>
  </si>
  <si>
    <t>00:34:05</t>
  </si>
  <si>
    <t>00:16:20</t>
  </si>
  <si>
    <t>PIOTR</t>
  </si>
  <si>
    <t>MYSZKOW</t>
  </si>
  <si>
    <t>00:34:26</t>
  </si>
  <si>
    <t>00:16:48</t>
  </si>
  <si>
    <t>SEBASTIAN</t>
  </si>
  <si>
    <t>DOBRODZIEŃ</t>
  </si>
  <si>
    <t>00:35:10</t>
  </si>
  <si>
    <t>00:35:09</t>
  </si>
  <si>
    <t>00:17:21</t>
  </si>
  <si>
    <t>MATNER</t>
  </si>
  <si>
    <t>PAWEŁ</t>
  </si>
  <si>
    <t>NYSA</t>
  </si>
  <si>
    <t>00:35:37</t>
  </si>
  <si>
    <t>00:17:06</t>
  </si>
  <si>
    <t>JERZY</t>
  </si>
  <si>
    <t>OPOLE</t>
  </si>
  <si>
    <t>M40</t>
  </si>
  <si>
    <t>00:36:12</t>
  </si>
  <si>
    <t>00:17:48</t>
  </si>
  <si>
    <t>SZYMON</t>
  </si>
  <si>
    <t>KOLONIA CHORZEW</t>
  </si>
  <si>
    <t>00:36:32</t>
  </si>
  <si>
    <t>00:36:31</t>
  </si>
  <si>
    <t>IGNATOVA</t>
  </si>
  <si>
    <t>JULIYA</t>
  </si>
  <si>
    <t/>
  </si>
  <si>
    <t>K20</t>
  </si>
  <si>
    <t>00:36:52</t>
  </si>
  <si>
    <t>00:36:51</t>
  </si>
  <si>
    <t>00:17:49</t>
  </si>
  <si>
    <t>NATALIA</t>
  </si>
  <si>
    <t>K40</t>
  </si>
  <si>
    <t>00:36:58</t>
  </si>
  <si>
    <t>00:18:29</t>
  </si>
  <si>
    <t>OŁAWA</t>
  </si>
  <si>
    <t>00:37:14</t>
  </si>
  <si>
    <t>00:37:13</t>
  </si>
  <si>
    <t>00:18:30</t>
  </si>
  <si>
    <t>SEWERYN</t>
  </si>
  <si>
    <t>JACEK</t>
  </si>
  <si>
    <t>MYSŁOWICE</t>
  </si>
  <si>
    <t>00:37:35</t>
  </si>
  <si>
    <t>00:37:33</t>
  </si>
  <si>
    <t>00:18:35</t>
  </si>
  <si>
    <t>TRZEPIZUR</t>
  </si>
  <si>
    <t>DOMINIK</t>
  </si>
  <si>
    <t>WRĘCZYCA WIELKA</t>
  </si>
  <si>
    <t>00:37:48</t>
  </si>
  <si>
    <t>00:37:47</t>
  </si>
  <si>
    <t>00:18:05</t>
  </si>
  <si>
    <t>GOŁĘBIEWSKI</t>
  </si>
  <si>
    <t>MIROSŁAW</t>
  </si>
  <si>
    <t>RYBNIK</t>
  </si>
  <si>
    <t>00:37:49</t>
  </si>
  <si>
    <t>00:18:43</t>
  </si>
  <si>
    <t>EWA</t>
  </si>
  <si>
    <t>PSZCZYNA</t>
  </si>
  <si>
    <t>00:37:50</t>
  </si>
  <si>
    <t>00:18:52</t>
  </si>
  <si>
    <t>HENRYK</t>
  </si>
  <si>
    <t>NOWY TARG</t>
  </si>
  <si>
    <t>00:37:51</t>
  </si>
  <si>
    <t>00:18:28</t>
  </si>
  <si>
    <t>SOBOLEWSKI</t>
  </si>
  <si>
    <t>KRZYSZTOF</t>
  </si>
  <si>
    <t>GLIWICE</t>
  </si>
  <si>
    <t>00:37:58</t>
  </si>
  <si>
    <t>00:37:54</t>
  </si>
  <si>
    <t>FILIUK</t>
  </si>
  <si>
    <t>SVIATOSLAV</t>
  </si>
  <si>
    <t>M50</t>
  </si>
  <si>
    <t>00:37:57</t>
  </si>
  <si>
    <t>00:18:33</t>
  </si>
  <si>
    <t>GOLONKA</t>
  </si>
  <si>
    <t>MATEUSZ</t>
  </si>
  <si>
    <t>GORLICE</t>
  </si>
  <si>
    <t>00:38:05</t>
  </si>
  <si>
    <t>00:38:04</t>
  </si>
  <si>
    <t>00:18:41</t>
  </si>
  <si>
    <t>DAMIAN</t>
  </si>
  <si>
    <t>CIECIUŁÓW</t>
  </si>
  <si>
    <t>00:38:24</t>
  </si>
  <si>
    <t>00:18:34</t>
  </si>
  <si>
    <t>TADEUSZ</t>
  </si>
  <si>
    <t>KRAKÓW</t>
  </si>
  <si>
    <t>00:38:28</t>
  </si>
  <si>
    <t>JAN</t>
  </si>
  <si>
    <t>RUDNIK</t>
  </si>
  <si>
    <t>00:38:34</t>
  </si>
  <si>
    <t>00:18:47</t>
  </si>
  <si>
    <t>KOŁODZIEJ</t>
  </si>
  <si>
    <t>TOMASZ</t>
  </si>
  <si>
    <t>00:38:52</t>
  </si>
  <si>
    <t>00:18:45</t>
  </si>
  <si>
    <t>GŁOWIAK</t>
  </si>
  <si>
    <t>LECH</t>
  </si>
  <si>
    <t>KATOWICE</t>
  </si>
  <si>
    <t>00:38:55</t>
  </si>
  <si>
    <t>00:38:54</t>
  </si>
  <si>
    <t>NAMYSŁÓW</t>
  </si>
  <si>
    <t>00:38:56</t>
  </si>
  <si>
    <t>00:19:14</t>
  </si>
  <si>
    <t>WIESŁAW</t>
  </si>
  <si>
    <t>WROCŁAW</t>
  </si>
  <si>
    <t>00:39:02</t>
  </si>
  <si>
    <t>00:39:01</t>
  </si>
  <si>
    <t>00:18:48</t>
  </si>
  <si>
    <t>WOJCIECH</t>
  </si>
  <si>
    <t>00:39:07</t>
  </si>
  <si>
    <t>00:18:46</t>
  </si>
  <si>
    <t>KOŁODZIEJCZYK</t>
  </si>
  <si>
    <t>JAROSŁAW</t>
  </si>
  <si>
    <t>CZĘSTOCHOWA</t>
  </si>
  <si>
    <t>00:39:27</t>
  </si>
  <si>
    <t>00:39:26</t>
  </si>
  <si>
    <t>00:19:00</t>
  </si>
  <si>
    <t>DULSKI</t>
  </si>
  <si>
    <t>DANIEL</t>
  </si>
  <si>
    <t>LUBLINIEC</t>
  </si>
  <si>
    <t>00:39:35</t>
  </si>
  <si>
    <t>00:39:34</t>
  </si>
  <si>
    <t>00:39:37</t>
  </si>
  <si>
    <t>00:39:36</t>
  </si>
  <si>
    <t>00:19:17</t>
  </si>
  <si>
    <t>MARIUSZ</t>
  </si>
  <si>
    <t>00:39:41</t>
  </si>
  <si>
    <t>WOJNOWSKI</t>
  </si>
  <si>
    <t>BIELSKO-BIAŁA</t>
  </si>
  <si>
    <t>00:39:43</t>
  </si>
  <si>
    <t>00:39:42</t>
  </si>
  <si>
    <t>00:19:43</t>
  </si>
  <si>
    <t>ANDRZEJ</t>
  </si>
  <si>
    <t>00:39:45</t>
  </si>
  <si>
    <t>00:39:44</t>
  </si>
  <si>
    <t>00:19:30</t>
  </si>
  <si>
    <t>WRZESIŃSKI</t>
  </si>
  <si>
    <t>STANISŁAW</t>
  </si>
  <si>
    <t>KULEJE</t>
  </si>
  <si>
    <t>00:39:46</t>
  </si>
  <si>
    <t>00:19:28</t>
  </si>
  <si>
    <t>PYRA</t>
  </si>
  <si>
    <t>PRASZKA</t>
  </si>
  <si>
    <t>00:39:54</t>
  </si>
  <si>
    <t>00:39:50</t>
  </si>
  <si>
    <t>MAJKUT</t>
  </si>
  <si>
    <t>TARNOBRZEG</t>
  </si>
  <si>
    <t>00:39:57</t>
  </si>
  <si>
    <t>00:19:29</t>
  </si>
  <si>
    <t>kobiety</t>
  </si>
  <si>
    <t>man</t>
  </si>
  <si>
    <t>KAROLINA</t>
  </si>
  <si>
    <t>-</t>
  </si>
  <si>
    <t>00:40:00</t>
  </si>
  <si>
    <t>00:19:27</t>
  </si>
  <si>
    <t>ZIELINSKI</t>
  </si>
  <si>
    <t>PRUDNIK</t>
  </si>
  <si>
    <t>00:40:13</t>
  </si>
  <si>
    <t>00:40:11</t>
  </si>
  <si>
    <t>00:19:44</t>
  </si>
  <si>
    <t>ŚCIEBURA</t>
  </si>
  <si>
    <t>LIBIDZA</t>
  </si>
  <si>
    <t>00:40:26</t>
  </si>
  <si>
    <t>00:19:19</t>
  </si>
  <si>
    <t>PISKOROWSKA</t>
  </si>
  <si>
    <t>DANUTA</t>
  </si>
  <si>
    <t>K30</t>
  </si>
  <si>
    <t>00:40:30</t>
  </si>
  <si>
    <t>00:40:29</t>
  </si>
  <si>
    <t>00:19:56</t>
  </si>
  <si>
    <t>OBSTOJ</t>
  </si>
  <si>
    <t>MAREK</t>
  </si>
  <si>
    <t>BYTOM</t>
  </si>
  <si>
    <t>00:40:38</t>
  </si>
  <si>
    <t>00:40:43</t>
  </si>
  <si>
    <t>00:40:15</t>
  </si>
  <si>
    <t>00:20:06</t>
  </si>
  <si>
    <t>BRĘKLEWICZ</t>
  </si>
  <si>
    <t>POZNAŃ</t>
  </si>
  <si>
    <t>00:40:50</t>
  </si>
  <si>
    <t>00:40:48</t>
  </si>
  <si>
    <t>00:19:45</t>
  </si>
  <si>
    <t>RAFAŁ</t>
  </si>
  <si>
    <t>00:40:52</t>
  </si>
  <si>
    <t>00:19:55</t>
  </si>
  <si>
    <t>BRZENCZEK</t>
  </si>
  <si>
    <t>MICHAŁ</t>
  </si>
  <si>
    <t>00:40:54</t>
  </si>
  <si>
    <t>KARASOWSKI</t>
  </si>
  <si>
    <t>ŁUKASZ</t>
  </si>
  <si>
    <t>BRZEG</t>
  </si>
  <si>
    <t>00:41:00</t>
  </si>
  <si>
    <t>00:20:02</t>
  </si>
  <si>
    <t>SVEN</t>
  </si>
  <si>
    <t>WIESZOWA</t>
  </si>
  <si>
    <t>00:41:06</t>
  </si>
  <si>
    <t>00:41:05</t>
  </si>
  <si>
    <t>00:20:09</t>
  </si>
  <si>
    <t>SKORUPA</t>
  </si>
  <si>
    <t>00:41:18</t>
  </si>
  <si>
    <t>00:41:17</t>
  </si>
  <si>
    <t>00:20:05</t>
  </si>
  <si>
    <t>00:41:19</t>
  </si>
  <si>
    <t>00:41:16</t>
  </si>
  <si>
    <t>00:20:07</t>
  </si>
  <si>
    <t>CICHY</t>
  </si>
  <si>
    <t>PATRYK</t>
  </si>
  <si>
    <t>00:41:21</t>
  </si>
  <si>
    <t>00:41:13</t>
  </si>
  <si>
    <t>00:20:15</t>
  </si>
  <si>
    <t>KAMINSKI</t>
  </si>
  <si>
    <t>00:41:26</t>
  </si>
  <si>
    <t>00:41:22</t>
  </si>
  <si>
    <t>00:20:04</t>
  </si>
  <si>
    <t>00:41:28</t>
  </si>
  <si>
    <t>00:19:47</t>
  </si>
  <si>
    <t>KANDORA</t>
  </si>
  <si>
    <t>MARIAN</t>
  </si>
  <si>
    <t>ISERLOHN</t>
  </si>
  <si>
    <t>00:41:29</t>
  </si>
  <si>
    <t>DOMICZ</t>
  </si>
  <si>
    <t>ANTONI</t>
  </si>
  <si>
    <t>00:41:38</t>
  </si>
  <si>
    <t>00:41:37</t>
  </si>
  <si>
    <t>00:20:23</t>
  </si>
  <si>
    <t>KŁOBUCK</t>
  </si>
  <si>
    <t>00:41:41</t>
  </si>
  <si>
    <t>00:20:24</t>
  </si>
  <si>
    <t>GRABÓW NAD PROSNĄ</t>
  </si>
  <si>
    <t>00:41:53</t>
  </si>
  <si>
    <t>00:20:51</t>
  </si>
  <si>
    <t>00:41:58</t>
  </si>
  <si>
    <t>00:41:55</t>
  </si>
  <si>
    <t>HIEROWSKI</t>
  </si>
  <si>
    <t>STRZAŁKOWO</t>
  </si>
  <si>
    <t>00:20:25</t>
  </si>
  <si>
    <t>SŁAWOMIR</t>
  </si>
  <si>
    <t>WODZISŁAW ŚL</t>
  </si>
  <si>
    <t>00:42:00</t>
  </si>
  <si>
    <t>OLEJNIK</t>
  </si>
  <si>
    <t>BOGATYNIA</t>
  </si>
  <si>
    <t>00:42:09</t>
  </si>
  <si>
    <t>00:42:03</t>
  </si>
  <si>
    <t>MASANÓW</t>
  </si>
  <si>
    <t>00:42:05</t>
  </si>
  <si>
    <t>00:20:53</t>
  </si>
  <si>
    <t>PIEKARY ŚLĄSKIE</t>
  </si>
  <si>
    <t>00:42:13</t>
  </si>
  <si>
    <t>00:19:51</t>
  </si>
  <si>
    <t>KALINOWICE</t>
  </si>
  <si>
    <t>00:42:15</t>
  </si>
  <si>
    <t>00:42:11</t>
  </si>
  <si>
    <t>00:42:26</t>
  </si>
  <si>
    <t>00:42:14</t>
  </si>
  <si>
    <t>00:20:54</t>
  </si>
  <si>
    <t>MARTIN</t>
  </si>
  <si>
    <t>00:42:31</t>
  </si>
  <si>
    <t>00:42:22</t>
  </si>
  <si>
    <t>00:21:04</t>
  </si>
  <si>
    <t>WOJEWODA</t>
  </si>
  <si>
    <t>ŁÓDŹ</t>
  </si>
  <si>
    <t>00:42:35</t>
  </si>
  <si>
    <t>00:42:33</t>
  </si>
  <si>
    <t>00:20:26</t>
  </si>
  <si>
    <t>BIADACZ K. OPOLA</t>
  </si>
  <si>
    <t>00:42:37</t>
  </si>
  <si>
    <t>00:20:34</t>
  </si>
  <si>
    <t>WAŁBRZYCH</t>
  </si>
  <si>
    <t>00:20:55</t>
  </si>
  <si>
    <t>WOJTEK</t>
  </si>
  <si>
    <t>LEŚNICA</t>
  </si>
  <si>
    <t>00:42:39</t>
  </si>
  <si>
    <t>00:42:38</t>
  </si>
  <si>
    <t>00:20:58</t>
  </si>
  <si>
    <t>00:20:21</t>
  </si>
  <si>
    <t>ROBERT</t>
  </si>
  <si>
    <t>ZABRZE</t>
  </si>
  <si>
    <t>00:42:41</t>
  </si>
  <si>
    <t>00:20:41</t>
  </si>
  <si>
    <t>DĄBROWA GÓRNICZA</t>
  </si>
  <si>
    <t>00:42:43</t>
  </si>
  <si>
    <t>00:21:00</t>
  </si>
  <si>
    <t>00:42:50</t>
  </si>
  <si>
    <t>00:42:49</t>
  </si>
  <si>
    <t>SOBÓTKA</t>
  </si>
  <si>
    <t>00:42:46</t>
  </si>
  <si>
    <t>00:20:44</t>
  </si>
  <si>
    <t>ŚNIEŻEK</t>
  </si>
  <si>
    <t>ŻERNICA</t>
  </si>
  <si>
    <t>00:42:53</t>
  </si>
  <si>
    <t>00:42:52</t>
  </si>
  <si>
    <t>SZWEDA</t>
  </si>
  <si>
    <t>00:42:57</t>
  </si>
  <si>
    <t>00:42:54</t>
  </si>
  <si>
    <t>00:20:49</t>
  </si>
  <si>
    <t>MIECZYSŁAW</t>
  </si>
  <si>
    <t>KĘDZIERZYN-KOŹLE</t>
  </si>
  <si>
    <t>00:42:58</t>
  </si>
  <si>
    <t>WODZISŁAW ŚLĄSKI</t>
  </si>
  <si>
    <t>00:43:00</t>
  </si>
  <si>
    <t>00:42:55</t>
  </si>
  <si>
    <t>00:21:18</t>
  </si>
  <si>
    <t>SANJAYA</t>
  </si>
  <si>
    <t>00:43:03</t>
  </si>
  <si>
    <t>00:43:01</t>
  </si>
  <si>
    <t>00:43:05</t>
  </si>
  <si>
    <t>00:43:04</t>
  </si>
  <si>
    <t>00:20:52</t>
  </si>
  <si>
    <t>GADZIŃSKI</t>
  </si>
  <si>
    <t>00:43:09</t>
  </si>
  <si>
    <t>00:43:06</t>
  </si>
  <si>
    <t>00:20:59</t>
  </si>
  <si>
    <t>ANNA</t>
  </si>
  <si>
    <t>00:21:05</t>
  </si>
  <si>
    <t>ZAŁĘCKI</t>
  </si>
  <si>
    <t>PRZEMYSŁAW</t>
  </si>
  <si>
    <t>00:43:10</t>
  </si>
  <si>
    <t>00:43:02</t>
  </si>
  <si>
    <t>00:20:57</t>
  </si>
  <si>
    <t>SITNIK</t>
  </si>
  <si>
    <t>00:43:11</t>
  </si>
  <si>
    <t>00:21:02</t>
  </si>
  <si>
    <t>MYSŁOWICE-WESOŁA</t>
  </si>
  <si>
    <t>00:43:14</t>
  </si>
  <si>
    <t>00:43:13</t>
  </si>
  <si>
    <t>00:20:36</t>
  </si>
  <si>
    <t>KOLASIŃSKI</t>
  </si>
  <si>
    <t>00:21:21</t>
  </si>
  <si>
    <t>RUDA ŚLĄSKA</t>
  </si>
  <si>
    <t>M60</t>
  </si>
  <si>
    <t>00:43:20</t>
  </si>
  <si>
    <t>00:21:14</t>
  </si>
  <si>
    <t>FIKS</t>
  </si>
  <si>
    <t>ZBIGNIEW</t>
  </si>
  <si>
    <t>KRASZEW</t>
  </si>
  <si>
    <t>00:43:30</t>
  </si>
  <si>
    <t>00:43:29</t>
  </si>
  <si>
    <t>00:20:45</t>
  </si>
  <si>
    <t>00:43:36</t>
  </si>
  <si>
    <t>00:43:35</t>
  </si>
  <si>
    <t>00:21:24</t>
  </si>
  <si>
    <t>STRZELCE OPOLSKIE</t>
  </si>
  <si>
    <t>00:43:40</t>
  </si>
  <si>
    <t>00:43:33</t>
  </si>
  <si>
    <t>00:21:01</t>
  </si>
  <si>
    <t>DUDA</t>
  </si>
  <si>
    <t>DARIUSZ</t>
  </si>
  <si>
    <t>ZIELONA GÓRA</t>
  </si>
  <si>
    <t>00:43:43</t>
  </si>
  <si>
    <t>00:21:41</t>
  </si>
  <si>
    <t>GRZEGORZ</t>
  </si>
  <si>
    <t>00:43:41</t>
  </si>
  <si>
    <t>00:21:16</t>
  </si>
  <si>
    <t>BARTŁOMIEJ</t>
  </si>
  <si>
    <t>00:43:44</t>
  </si>
  <si>
    <t>00:21:03</t>
  </si>
  <si>
    <t>KRAWCZYK</t>
  </si>
  <si>
    <t>ZAJĄCZKI DRUGIE</t>
  </si>
  <si>
    <t>00:43:45</t>
  </si>
  <si>
    <t>00:21:32</t>
  </si>
  <si>
    <t>LISTOWSKI</t>
  </si>
  <si>
    <t>00:43:47</t>
  </si>
  <si>
    <t>00:20:32</t>
  </si>
  <si>
    <t>SIERADZ</t>
  </si>
  <si>
    <t>00:43:48</t>
  </si>
  <si>
    <t>00:21:07</t>
  </si>
  <si>
    <t>DOROTA</t>
  </si>
  <si>
    <t>K50</t>
  </si>
  <si>
    <t>00:43:50</t>
  </si>
  <si>
    <t>00:21:11</t>
  </si>
  <si>
    <t>RYSZARD</t>
  </si>
  <si>
    <t>00:43:52</t>
  </si>
  <si>
    <t>00:43:51</t>
  </si>
  <si>
    <t>00:21:22</t>
  </si>
  <si>
    <t>CZECHOWICE-DZIEDZICE</t>
  </si>
  <si>
    <t>00:43:56</t>
  </si>
  <si>
    <t>00:43:53</t>
  </si>
  <si>
    <t>00:21:17</t>
  </si>
  <si>
    <t>EDMUND</t>
  </si>
  <si>
    <t>00:44:05</t>
  </si>
  <si>
    <t>00:44:02</t>
  </si>
  <si>
    <t>00:21:39</t>
  </si>
  <si>
    <t>RUDOLF</t>
  </si>
  <si>
    <t>CHRZĄSZCZYCE</t>
  </si>
  <si>
    <t>00:44:06</t>
  </si>
  <si>
    <t>00:21:38</t>
  </si>
  <si>
    <t>00:43:58</t>
  </si>
  <si>
    <t>ZAPOTOCZNY</t>
  </si>
  <si>
    <t>GŁUBCZYCE</t>
  </si>
  <si>
    <t>00:44:07</t>
  </si>
  <si>
    <t>00:21:48</t>
  </si>
  <si>
    <t>KARŁOWICE</t>
  </si>
  <si>
    <t>00:44:17</t>
  </si>
  <si>
    <t>00:21:13</t>
  </si>
  <si>
    <t>WODZISŁAW ŚL.</t>
  </si>
  <si>
    <t>00:44:20</t>
  </si>
  <si>
    <t>CHOJA</t>
  </si>
  <si>
    <t>00:44:23</t>
  </si>
  <si>
    <t>00:44:13</t>
  </si>
  <si>
    <t>00:23:00</t>
  </si>
  <si>
    <t>00:44:27</t>
  </si>
  <si>
    <t>00:44:24</t>
  </si>
  <si>
    <t>00:21:55</t>
  </si>
  <si>
    <t>ZHUSHMAN</t>
  </si>
  <si>
    <t>ELENA</t>
  </si>
  <si>
    <t>KRIVOY ROG</t>
  </si>
  <si>
    <t>00:44:29</t>
  </si>
  <si>
    <t>00:44:28</t>
  </si>
  <si>
    <t>00:21:20</t>
  </si>
  <si>
    <t>00:44:54</t>
  </si>
  <si>
    <t>00:22:20</t>
  </si>
  <si>
    <t>ŁAZISKA</t>
  </si>
  <si>
    <t>00:44:55</t>
  </si>
  <si>
    <t>GÓRA</t>
  </si>
  <si>
    <t>00:44:57</t>
  </si>
  <si>
    <t>00:21:52</t>
  </si>
  <si>
    <t>MALEWSKI</t>
  </si>
  <si>
    <t>00:44:59</t>
  </si>
  <si>
    <t>00:21:50</t>
  </si>
  <si>
    <t>RACIBÓRZ</t>
  </si>
  <si>
    <t>00:45:04</t>
  </si>
  <si>
    <t>00:22:10</t>
  </si>
  <si>
    <t>00:45:08</t>
  </si>
  <si>
    <t>00:44:56</t>
  </si>
  <si>
    <t>00:21:44</t>
  </si>
  <si>
    <t>MACIEJ</t>
  </si>
  <si>
    <t>BORONÓW</t>
  </si>
  <si>
    <t>00:45:10</t>
  </si>
  <si>
    <t>00:45:03</t>
  </si>
  <si>
    <t>00:21:36</t>
  </si>
  <si>
    <t>BENEDYKT</t>
  </si>
  <si>
    <t>00:45:16</t>
  </si>
  <si>
    <t>NIEZGÓDKA</t>
  </si>
  <si>
    <t>00:45:19</t>
  </si>
  <si>
    <t>00:22:49</t>
  </si>
  <si>
    <t>KAWECKI</t>
  </si>
  <si>
    <t>BRANICE</t>
  </si>
  <si>
    <t>00:45:23</t>
  </si>
  <si>
    <t>00:45:21</t>
  </si>
  <si>
    <t>DĄBROWSKI</t>
  </si>
  <si>
    <t>GOGOLIN</t>
  </si>
  <si>
    <t>00:45:29</t>
  </si>
  <si>
    <t>00:45:22</t>
  </si>
  <si>
    <t>00:22:55</t>
  </si>
  <si>
    <t>WIRA</t>
  </si>
  <si>
    <t>BOREK WLKP.</t>
  </si>
  <si>
    <t>00:45:30</t>
  </si>
  <si>
    <t>00:45:24</t>
  </si>
  <si>
    <t>00:22:46</t>
  </si>
  <si>
    <t>00:45:33</t>
  </si>
  <si>
    <t>00:21:54</t>
  </si>
  <si>
    <t>HACZYK</t>
  </si>
  <si>
    <t>00:45:35</t>
  </si>
  <si>
    <t>00:22:22</t>
  </si>
  <si>
    <t>WRÓBEL</t>
  </si>
  <si>
    <t>00:45:37</t>
  </si>
  <si>
    <t>00:45:27</t>
  </si>
  <si>
    <t>00:23:01</t>
  </si>
  <si>
    <t>ZAWADZKIE</t>
  </si>
  <si>
    <t>00:45:39</t>
  </si>
  <si>
    <t>00:22:00</t>
  </si>
  <si>
    <t>LUKASZ</t>
  </si>
  <si>
    <t>CZESTOCHOWA</t>
  </si>
  <si>
    <t>00:45:44</t>
  </si>
  <si>
    <t>00:45:42</t>
  </si>
  <si>
    <t>00:21:46</t>
  </si>
  <si>
    <t>BLACHOWNIA</t>
  </si>
  <si>
    <t>00:45:45</t>
  </si>
  <si>
    <t>00:45:43</t>
  </si>
  <si>
    <t>00:22:07</t>
  </si>
  <si>
    <t>00:22:18</t>
  </si>
  <si>
    <t>ALEKSY</t>
  </si>
  <si>
    <t>00:45:47</t>
  </si>
  <si>
    <t>00:45:41</t>
  </si>
  <si>
    <t>00:21:45</t>
  </si>
  <si>
    <t>00:45:53</t>
  </si>
  <si>
    <t>00:45:55</t>
  </si>
  <si>
    <t>00:45:49</t>
  </si>
  <si>
    <t>00:22:39</t>
  </si>
  <si>
    <t>00:22:58</t>
  </si>
  <si>
    <t>00:46:00</t>
  </si>
  <si>
    <t>00:21:34</t>
  </si>
  <si>
    <t>GASCH</t>
  </si>
  <si>
    <t>MAKOWCZYCE</t>
  </si>
  <si>
    <t>00:45:50</t>
  </si>
  <si>
    <t>00:23:13</t>
  </si>
  <si>
    <t>NOWA WIEŚ KĄCKA</t>
  </si>
  <si>
    <t>00:46:03</t>
  </si>
  <si>
    <t>00:45:59</t>
  </si>
  <si>
    <t>00:22:45</t>
  </si>
  <si>
    <t>GRUBA</t>
  </si>
  <si>
    <t>SYLWESTER</t>
  </si>
  <si>
    <t>00:46:04</t>
  </si>
  <si>
    <t>00:22:38</t>
  </si>
  <si>
    <t>ŻACZEK</t>
  </si>
  <si>
    <t>WŁADYSŁAW</t>
  </si>
  <si>
    <t>ANDRESPOL</t>
  </si>
  <si>
    <t>00:46:05</t>
  </si>
  <si>
    <t>00:23:26</t>
  </si>
  <si>
    <t>MIŁOSZYCE</t>
  </si>
  <si>
    <t>00:46:10</t>
  </si>
  <si>
    <t>00:46:06</t>
  </si>
  <si>
    <t>DOBRZEŃ WIELKI</t>
  </si>
  <si>
    <t>00:46:12</t>
  </si>
  <si>
    <t>FUS</t>
  </si>
  <si>
    <t>00:46:14</t>
  </si>
  <si>
    <t>00:46:13</t>
  </si>
  <si>
    <t>00:22:31</t>
  </si>
  <si>
    <t>KAZIMIERZ</t>
  </si>
  <si>
    <t>00:46:17</t>
  </si>
  <si>
    <t>00:22:11</t>
  </si>
  <si>
    <t>00:46:26</t>
  </si>
  <si>
    <t>00:46:21</t>
  </si>
  <si>
    <t>00:22:30</t>
  </si>
  <si>
    <t>ZEMELA</t>
  </si>
  <si>
    <t>00:46:30</t>
  </si>
  <si>
    <t>00:46:27</t>
  </si>
  <si>
    <t>LUBECKO</t>
  </si>
  <si>
    <t>00:46:33</t>
  </si>
  <si>
    <t>00:46:29</t>
  </si>
  <si>
    <t>KNOPIK</t>
  </si>
  <si>
    <t>PIOTRKÓW TRYB.</t>
  </si>
  <si>
    <t>00:46:36</t>
  </si>
  <si>
    <t>00:22:59</t>
  </si>
  <si>
    <t>PAWEL</t>
  </si>
  <si>
    <t>KEDZIERZYN-KOŹLE</t>
  </si>
  <si>
    <t>00:46:37</t>
  </si>
  <si>
    <t>00:22:53</t>
  </si>
  <si>
    <t>STEBEL</t>
  </si>
  <si>
    <t>KOTY</t>
  </si>
  <si>
    <t>00:46:38</t>
  </si>
  <si>
    <t>00:22:54</t>
  </si>
  <si>
    <t>KOPEĆ</t>
  </si>
  <si>
    <t>00:46:32</t>
  </si>
  <si>
    <t>00:23:25</t>
  </si>
  <si>
    <t>MODRZEJEWSKI</t>
  </si>
  <si>
    <t>00:46:42</t>
  </si>
  <si>
    <t>00:46:39</t>
  </si>
  <si>
    <t>00:23:21</t>
  </si>
  <si>
    <t>ROGOWSKI</t>
  </si>
  <si>
    <t>00:46:43</t>
  </si>
  <si>
    <t>00:22:57</t>
  </si>
  <si>
    <t>00:46:47</t>
  </si>
  <si>
    <t>SOSNOWIEC</t>
  </si>
  <si>
    <t>00:46:49</t>
  </si>
  <si>
    <t>00:46:44</t>
  </si>
  <si>
    <t>KRZEPICE</t>
  </si>
  <si>
    <t>HARMANSA</t>
  </si>
  <si>
    <t>00:46:50</t>
  </si>
  <si>
    <t>00:23:15</t>
  </si>
  <si>
    <t>RUBAN</t>
  </si>
  <si>
    <t>00:46:46</t>
  </si>
  <si>
    <t>00:22:50</t>
  </si>
  <si>
    <t>CZEREDRECKI</t>
  </si>
  <si>
    <t>00:46:56</t>
  </si>
  <si>
    <t>00:22:27</t>
  </si>
  <si>
    <t>00:47:11</t>
  </si>
  <si>
    <t>00:47:05</t>
  </si>
  <si>
    <t>00:22:44</t>
  </si>
  <si>
    <t>ZIMOWSKI</t>
  </si>
  <si>
    <t>BEŁCHATÓW</t>
  </si>
  <si>
    <t>00:47:12</t>
  </si>
  <si>
    <t>00:47:02</t>
  </si>
  <si>
    <t>00:22:35</t>
  </si>
  <si>
    <t>ROMAN</t>
  </si>
  <si>
    <t>BIERUTÓW</t>
  </si>
  <si>
    <t>00:47:14</t>
  </si>
  <si>
    <t>ARTUR</t>
  </si>
  <si>
    <t>00:47:08</t>
  </si>
  <si>
    <t>00:22:08</t>
  </si>
  <si>
    <t>STRZEBIŃ</t>
  </si>
  <si>
    <t>00:47:13</t>
  </si>
  <si>
    <t>SKOTNICKI</t>
  </si>
  <si>
    <t>ADRIAN</t>
  </si>
  <si>
    <t>00:47:20</t>
  </si>
  <si>
    <t>00:47:19</t>
  </si>
  <si>
    <t>00:22:25</t>
  </si>
  <si>
    <t>LEWIŃSKI</t>
  </si>
  <si>
    <t>KRYSPIN</t>
  </si>
  <si>
    <t>00:47:21</t>
  </si>
  <si>
    <t>00:23:02</t>
  </si>
  <si>
    <t>KAŁY</t>
  </si>
  <si>
    <t>00:47:22</t>
  </si>
  <si>
    <t>00:47:17</t>
  </si>
  <si>
    <t>00:23:04</t>
  </si>
  <si>
    <t>SORNAT</t>
  </si>
  <si>
    <t>MYSZKÓW</t>
  </si>
  <si>
    <t>00:47:23</t>
  </si>
  <si>
    <t>00:24:05</t>
  </si>
  <si>
    <t>00:47:26</t>
  </si>
  <si>
    <t>00:23:57</t>
  </si>
  <si>
    <t>WOŁCZYN</t>
  </si>
  <si>
    <t>00:47:28</t>
  </si>
  <si>
    <t>00:22:56</t>
  </si>
  <si>
    <t>00:47:29</t>
  </si>
  <si>
    <t>00:47:27</t>
  </si>
  <si>
    <t>00:25:15</t>
  </si>
  <si>
    <t>NORBERT</t>
  </si>
  <si>
    <t>ŚWIĘTOCHŁOWICE</t>
  </si>
  <si>
    <t>M70</t>
  </si>
  <si>
    <t>00:47:32</t>
  </si>
  <si>
    <t>00:22:42</t>
  </si>
  <si>
    <t>00:23:34</t>
  </si>
  <si>
    <t>00:47:35</t>
  </si>
  <si>
    <t>00:47:33</t>
  </si>
  <si>
    <t>00:22:21</t>
  </si>
  <si>
    <t>BŁASZCZYKOWSKI</t>
  </si>
  <si>
    <t>TARNOWSKIE GÓRY</t>
  </si>
  <si>
    <t>00:47:30</t>
  </si>
  <si>
    <t>00:22:43</t>
  </si>
  <si>
    <t>KWIATKOWSKI</t>
  </si>
  <si>
    <t>00:47:37</t>
  </si>
  <si>
    <t>00:22:19</t>
  </si>
  <si>
    <t>00:47:40</t>
  </si>
  <si>
    <t>SOSNA</t>
  </si>
  <si>
    <t>AGNIESZKA</t>
  </si>
  <si>
    <t>00:23:23</t>
  </si>
  <si>
    <t>KNAPIK</t>
  </si>
  <si>
    <t>00:47:42</t>
  </si>
  <si>
    <t>00:23:39</t>
  </si>
  <si>
    <t>00:47:43</t>
  </si>
  <si>
    <t>00:47:39</t>
  </si>
  <si>
    <t>00:47:49</t>
  </si>
  <si>
    <t>00:47:47</t>
  </si>
  <si>
    <t>00:23:06</t>
  </si>
  <si>
    <t>00:47:51</t>
  </si>
  <si>
    <t>00:47:38</t>
  </si>
  <si>
    <t>00:22:48</t>
  </si>
  <si>
    <t>NICPOŃ</t>
  </si>
  <si>
    <t>00:47:54</t>
  </si>
  <si>
    <t>00:23:40</t>
  </si>
  <si>
    <t>00:47:57</t>
  </si>
  <si>
    <t>00:47:52</t>
  </si>
  <si>
    <t>KRASKI</t>
  </si>
  <si>
    <t>00:47:59</t>
  </si>
  <si>
    <t>00:47:46</t>
  </si>
  <si>
    <t>00:23:35</t>
  </si>
  <si>
    <t>WOLNY</t>
  </si>
  <si>
    <t>ZDZISŁAW</t>
  </si>
  <si>
    <t>CHORZÓW</t>
  </si>
  <si>
    <t>00:48:03</t>
  </si>
  <si>
    <t>00:23:33</t>
  </si>
  <si>
    <t>00:48:08</t>
  </si>
  <si>
    <t>00:48:06</t>
  </si>
  <si>
    <t>00:48:10</t>
  </si>
  <si>
    <t>00:23:43</t>
  </si>
  <si>
    <t>SZCZYRBOWSKI</t>
  </si>
  <si>
    <t>00:48:16</t>
  </si>
  <si>
    <t>00:48:02</t>
  </si>
  <si>
    <t>00:25:12</t>
  </si>
  <si>
    <t>PŁOSKOŃSKI</t>
  </si>
  <si>
    <t>RUSINÓW</t>
  </si>
  <si>
    <t>00:48:26</t>
  </si>
  <si>
    <t>00:48:25</t>
  </si>
  <si>
    <t>BRONOWICKI</t>
  </si>
  <si>
    <t>JAREK</t>
  </si>
  <si>
    <t>00:48:34</t>
  </si>
  <si>
    <t>00:48:31</t>
  </si>
  <si>
    <t>KOCHANOWSKI</t>
  </si>
  <si>
    <t>00:48:36</t>
  </si>
  <si>
    <t>00:22:51</t>
  </si>
  <si>
    <t>00:48:29</t>
  </si>
  <si>
    <t>00:23:46</t>
  </si>
  <si>
    <t>00:48:28</t>
  </si>
  <si>
    <t>00:24:49</t>
  </si>
  <si>
    <t>SKUDLIK</t>
  </si>
  <si>
    <t>00:48:40</t>
  </si>
  <si>
    <t>00:48:27</t>
  </si>
  <si>
    <t>00:22:01</t>
  </si>
  <si>
    <t>00:48:41</t>
  </si>
  <si>
    <t>00:48:38</t>
  </si>
  <si>
    <t>00:24:45</t>
  </si>
  <si>
    <t>JELCZ-LASKOWICE</t>
  </si>
  <si>
    <t>00:48:42</t>
  </si>
  <si>
    <t>00:23:14</t>
  </si>
  <si>
    <t>00:48:44</t>
  </si>
  <si>
    <t>00:23:38</t>
  </si>
  <si>
    <t>LIGOTA DOLNA</t>
  </si>
  <si>
    <t>00:48:47</t>
  </si>
  <si>
    <t>CIESLA</t>
  </si>
  <si>
    <t>00:48:48</t>
  </si>
  <si>
    <t>00:48:49</t>
  </si>
  <si>
    <t>00:23:44</t>
  </si>
  <si>
    <t>00:48:52</t>
  </si>
  <si>
    <t>00:24:02</t>
  </si>
  <si>
    <t>ZYGMUNT</t>
  </si>
  <si>
    <t>SZCZEDRZYK</t>
  </si>
  <si>
    <t>00:48:53</t>
  </si>
  <si>
    <t>00:48:43</t>
  </si>
  <si>
    <t>00:23:03</t>
  </si>
  <si>
    <t>00:48:51</t>
  </si>
  <si>
    <t>00:24:10</t>
  </si>
  <si>
    <t>PAWONKÓW</t>
  </si>
  <si>
    <t>00:48:57</t>
  </si>
  <si>
    <t>ZIELIŃSKI</t>
  </si>
  <si>
    <t>00:24:14</t>
  </si>
  <si>
    <t>KSIĘZYK</t>
  </si>
  <si>
    <t>00:49:04</t>
  </si>
  <si>
    <t>00:48:55</t>
  </si>
  <si>
    <t>00:24:01</t>
  </si>
  <si>
    <t>DMOWSKI</t>
  </si>
  <si>
    <t>GWOŹDZIANY</t>
  </si>
  <si>
    <t>00:49:06</t>
  </si>
  <si>
    <t>00:48:58</t>
  </si>
  <si>
    <t>00:23:22</t>
  </si>
  <si>
    <t>MACHOWSKI</t>
  </si>
  <si>
    <t>KOZIEGŁOWY</t>
  </si>
  <si>
    <t>00:49:07</t>
  </si>
  <si>
    <t>00:49:02</t>
  </si>
  <si>
    <t>00:24:03</t>
  </si>
  <si>
    <t>00:49:11</t>
  </si>
  <si>
    <t>00:49:05</t>
  </si>
  <si>
    <t>LESZEK</t>
  </si>
  <si>
    <t>00:49:13</t>
  </si>
  <si>
    <t>00:24:28</t>
  </si>
  <si>
    <t>LISOWICE</t>
  </si>
  <si>
    <t>00:49:16</t>
  </si>
  <si>
    <t>00:23:18</t>
  </si>
  <si>
    <t>00:49:19</t>
  </si>
  <si>
    <t>00:49:09</t>
  </si>
  <si>
    <t>00:23:56</t>
  </si>
  <si>
    <t>BARTOSZ</t>
  </si>
  <si>
    <t>OSTRZESZÓW</t>
  </si>
  <si>
    <t>00:49:25</t>
  </si>
  <si>
    <t>00:49:24</t>
  </si>
  <si>
    <t>SZYLLER</t>
  </si>
  <si>
    <t>00:49:26</t>
  </si>
  <si>
    <t>00:49:20</t>
  </si>
  <si>
    <t>00:24:25</t>
  </si>
  <si>
    <t>DALIA</t>
  </si>
  <si>
    <t>DABROWA GÓRNICZA</t>
  </si>
  <si>
    <t>00:23:31</t>
  </si>
  <si>
    <t>KUŚMIERZ</t>
  </si>
  <si>
    <t>00:49:27</t>
  </si>
  <si>
    <t>00:49:18</t>
  </si>
  <si>
    <t>00:24:51</t>
  </si>
  <si>
    <t>00:49:30</t>
  </si>
  <si>
    <t>00:49:28</t>
  </si>
  <si>
    <t>PODGÓRNY</t>
  </si>
  <si>
    <t>OZIMEK</t>
  </si>
  <si>
    <t>00:49:31</t>
  </si>
  <si>
    <t>00:24:55</t>
  </si>
  <si>
    <t>SŁOMKA</t>
  </si>
  <si>
    <t>MIKOŁÓW</t>
  </si>
  <si>
    <t>00:23:12</t>
  </si>
  <si>
    <t>FRANCISZEK</t>
  </si>
  <si>
    <t>00:49:33</t>
  </si>
  <si>
    <t>00:49:22</t>
  </si>
  <si>
    <t>PAWŁOWICZKI</t>
  </si>
  <si>
    <t>00:49:34</t>
  </si>
  <si>
    <t>00:49:23</t>
  </si>
  <si>
    <t>00:23:59</t>
  </si>
  <si>
    <t>NAPIERAJ</t>
  </si>
  <si>
    <t>ŻYTNIÓW</t>
  </si>
  <si>
    <t>00:49:36</t>
  </si>
  <si>
    <t>00:25:01</t>
  </si>
  <si>
    <t>00:49:37</t>
  </si>
  <si>
    <t>BOŻENA</t>
  </si>
  <si>
    <t>00:49:40</t>
  </si>
  <si>
    <t>00:24:06</t>
  </si>
  <si>
    <t>SMACZYŃSKI</t>
  </si>
  <si>
    <t>00:49:44</t>
  </si>
  <si>
    <t>GORZYCE</t>
  </si>
  <si>
    <t>00:49:47</t>
  </si>
  <si>
    <t>00:49:42</t>
  </si>
  <si>
    <t>00:22:36</t>
  </si>
  <si>
    <t>00:49:54</t>
  </si>
  <si>
    <t>00:49:45</t>
  </si>
  <si>
    <t>KOCHANEK</t>
  </si>
  <si>
    <t>00:49:48</t>
  </si>
  <si>
    <t>00:24:22</t>
  </si>
  <si>
    <t>00:49:58</t>
  </si>
  <si>
    <t>00:25:13</t>
  </si>
  <si>
    <t>USZKO</t>
  </si>
  <si>
    <t>SABINA</t>
  </si>
  <si>
    <t>SIEDLEC</t>
  </si>
  <si>
    <t>00:49:59</t>
  </si>
  <si>
    <t>00:49:56</t>
  </si>
  <si>
    <t>00:24:26</t>
  </si>
  <si>
    <t>CZESŁAW</t>
  </si>
  <si>
    <t>KNUR</t>
  </si>
  <si>
    <t>00:49:53</t>
  </si>
  <si>
    <t>00:24:07</t>
  </si>
  <si>
    <t>GASZOWICE</t>
  </si>
  <si>
    <t>00:50:00</t>
  </si>
  <si>
    <t>00:49:51</t>
  </si>
  <si>
    <t>00:24:16</t>
  </si>
  <si>
    <t>KULIJ</t>
  </si>
  <si>
    <t>00:50:01</t>
  </si>
  <si>
    <t>00:23:37</t>
  </si>
  <si>
    <t>POGWIZDÓW</t>
  </si>
  <si>
    <t>00:50:04</t>
  </si>
  <si>
    <t>00:49:57</t>
  </si>
  <si>
    <t>00:24:09</t>
  </si>
  <si>
    <t>RZEPKA</t>
  </si>
  <si>
    <t>00:50:05</t>
  </si>
  <si>
    <t>SIERKA</t>
  </si>
  <si>
    <t>WROCLAW</t>
  </si>
  <si>
    <t>00:50:08</t>
  </si>
  <si>
    <t>NOJEK</t>
  </si>
  <si>
    <t>00:50:09</t>
  </si>
  <si>
    <t>TARNÓW OPOLSKI</t>
  </si>
  <si>
    <t>00:50:15</t>
  </si>
  <si>
    <t>00:23:49</t>
  </si>
  <si>
    <t>WERNIK</t>
  </si>
  <si>
    <t>Sławno</t>
  </si>
  <si>
    <t>Czeladź</t>
  </si>
  <si>
    <t>Oława</t>
  </si>
  <si>
    <t xml:space="preserve">DOMIŃCZYK </t>
  </si>
  <si>
    <t>Urszula</t>
  </si>
  <si>
    <t>Praszczynki</t>
  </si>
  <si>
    <t>Rusinowice</t>
  </si>
  <si>
    <t>Kalinowice</t>
  </si>
  <si>
    <t>Brygida</t>
  </si>
  <si>
    <t>MENCHENGLADBACH</t>
  </si>
  <si>
    <t>Menchengladbach</t>
  </si>
  <si>
    <t>Radomir</t>
  </si>
  <si>
    <t>Kościeliska</t>
  </si>
  <si>
    <t>Jurij</t>
  </si>
  <si>
    <t>Czortków</t>
  </si>
  <si>
    <t>Natalia</t>
  </si>
  <si>
    <t>Jurysław</t>
  </si>
  <si>
    <t>Niepołomice</t>
  </si>
  <si>
    <t xml:space="preserve">KISIEL </t>
  </si>
  <si>
    <t>Wrzosowa</t>
  </si>
  <si>
    <t>Czerwionka</t>
  </si>
  <si>
    <t>Jaworzno</t>
  </si>
  <si>
    <t>Lędziny</t>
  </si>
  <si>
    <t>Wieliczka</t>
  </si>
  <si>
    <t>Soest</t>
  </si>
  <si>
    <t>Błażej</t>
  </si>
  <si>
    <t>Koziegłowy</t>
  </si>
  <si>
    <t xml:space="preserve">Dąbrowa  </t>
  </si>
  <si>
    <t>Szczawno Zdrój</t>
  </si>
  <si>
    <t>Będzin</t>
  </si>
  <si>
    <t>Janina</t>
  </si>
  <si>
    <t>Oleśnica</t>
  </si>
  <si>
    <t xml:space="preserve">Knur </t>
  </si>
  <si>
    <t>PIEŃIO</t>
  </si>
  <si>
    <t>Rusinów</t>
  </si>
  <si>
    <t>Żarki Letnisko</t>
  </si>
  <si>
    <t>Kuniów</t>
  </si>
  <si>
    <t>Mikołów</t>
  </si>
  <si>
    <t>Socha</t>
  </si>
  <si>
    <t>SOłUBA</t>
  </si>
  <si>
    <t>Wierzchlas</t>
  </si>
  <si>
    <t>Pietrzaki</t>
  </si>
  <si>
    <t>00:50:16</t>
  </si>
  <si>
    <t>00:24:54</t>
  </si>
  <si>
    <t>MROCZEŃ</t>
  </si>
  <si>
    <t>00:50:23</t>
  </si>
  <si>
    <t>00:24:30</t>
  </si>
  <si>
    <t>LEWIN BRZESKI</t>
  </si>
  <si>
    <t>00:50:24</t>
  </si>
  <si>
    <t>MATURA</t>
  </si>
  <si>
    <t>DĄBROWA</t>
  </si>
  <si>
    <t>00:50:25</t>
  </si>
  <si>
    <t>00:50:13</t>
  </si>
  <si>
    <t>00:50:28</t>
  </si>
  <si>
    <t>00:50:33</t>
  </si>
  <si>
    <t>MORMUL</t>
  </si>
  <si>
    <t>00:50:35</t>
  </si>
  <si>
    <t>00:23:24</t>
  </si>
  <si>
    <t>ALEKSANDER</t>
  </si>
  <si>
    <t>00:50:36</t>
  </si>
  <si>
    <t>00:24:48</t>
  </si>
  <si>
    <t>00:50:37</t>
  </si>
  <si>
    <t>00:24:36</t>
  </si>
  <si>
    <t>00:50:43</t>
  </si>
  <si>
    <t>00:24:15</t>
  </si>
  <si>
    <t>DOMIŃCZYK</t>
  </si>
  <si>
    <t>00:50:49</t>
  </si>
  <si>
    <t>00:24:23</t>
  </si>
  <si>
    <t>ĆWIKLIŃSKA</t>
  </si>
  <si>
    <t>IRENA</t>
  </si>
  <si>
    <t>CZELADŹ</t>
  </si>
  <si>
    <t>00:50:52</t>
  </si>
  <si>
    <t>00:50:47</t>
  </si>
  <si>
    <t>00:25:14</t>
  </si>
  <si>
    <t>LISZEK</t>
  </si>
  <si>
    <t>00:50:58</t>
  </si>
  <si>
    <t>00:50:50</t>
  </si>
  <si>
    <t>00:51:06</t>
  </si>
  <si>
    <t>DOMINIKA</t>
  </si>
  <si>
    <t>00:51:08</t>
  </si>
  <si>
    <t>00:50:56</t>
  </si>
  <si>
    <t>CHMAL</t>
  </si>
  <si>
    <t>WALDEMAR</t>
  </si>
  <si>
    <t>SŁAWNO</t>
  </si>
  <si>
    <t>00:51:10</t>
  </si>
  <si>
    <t>00:51:05</t>
  </si>
  <si>
    <t>KLUCZBORK</t>
  </si>
  <si>
    <t>00:51:14</t>
  </si>
  <si>
    <t>00:50:54</t>
  </si>
  <si>
    <t>00:24:43</t>
  </si>
  <si>
    <t>00:51:13</t>
  </si>
  <si>
    <t>00:24:33</t>
  </si>
  <si>
    <t>KOSZWICE</t>
  </si>
  <si>
    <t>00:51:15</t>
  </si>
  <si>
    <t>00:25:11</t>
  </si>
  <si>
    <t>WŁODZIMIERZ</t>
  </si>
  <si>
    <t>00:23:55</t>
  </si>
  <si>
    <t>DRACH</t>
  </si>
  <si>
    <t>00:51:17</t>
  </si>
  <si>
    <t>00:51:19</t>
  </si>
  <si>
    <t>00:51:07</t>
  </si>
  <si>
    <t>00:25:46</t>
  </si>
  <si>
    <t>00:51:20</t>
  </si>
  <si>
    <t>00:51:09</t>
  </si>
  <si>
    <t>00:25:23</t>
  </si>
  <si>
    <t>00:51:22</t>
  </si>
  <si>
    <t>00:51:23</t>
  </si>
  <si>
    <t>00:51:18</t>
  </si>
  <si>
    <t>00:25:05</t>
  </si>
  <si>
    <t>LADISLAV</t>
  </si>
  <si>
    <t>PRESOV</t>
  </si>
  <si>
    <t>00:51:24</t>
  </si>
  <si>
    <t>00:25:59</t>
  </si>
  <si>
    <t>00:51:28</t>
  </si>
  <si>
    <t>00:25:04</t>
  </si>
  <si>
    <t>00:51:33</t>
  </si>
  <si>
    <t>00:51:30</t>
  </si>
  <si>
    <t>00:25:41</t>
  </si>
  <si>
    <t>RADZIOCH</t>
  </si>
  <si>
    <t>TYCHY</t>
  </si>
  <si>
    <t>00:24:24</t>
  </si>
  <si>
    <t>00:51:34</t>
  </si>
  <si>
    <t>00:51:26</t>
  </si>
  <si>
    <t>00:25:36</t>
  </si>
  <si>
    <t>BOSY</t>
  </si>
  <si>
    <t>00:51:35</t>
  </si>
  <si>
    <t>00:51:25</t>
  </si>
  <si>
    <t>00:25:24</t>
  </si>
  <si>
    <t>OGORZELEC</t>
  </si>
  <si>
    <t>00:51:36</t>
  </si>
  <si>
    <t>00:25:25</t>
  </si>
  <si>
    <t>DOMECKO</t>
  </si>
  <si>
    <t>00:51:37</t>
  </si>
  <si>
    <t>00:51:29</t>
  </si>
  <si>
    <t>KNURÓW</t>
  </si>
  <si>
    <t>00:51:46</t>
  </si>
  <si>
    <t>00:26:27</t>
  </si>
  <si>
    <t>KRAPKOWICE</t>
  </si>
  <si>
    <t>00:51:47</t>
  </si>
  <si>
    <t>00:51:43</t>
  </si>
  <si>
    <t>00:25:09</t>
  </si>
  <si>
    <t>00:51:48</t>
  </si>
  <si>
    <t>00:25:10</t>
  </si>
  <si>
    <t>KEDZIERZYN - KOŹLE</t>
  </si>
  <si>
    <t>00:51:52</t>
  </si>
  <si>
    <t>00:51:49</t>
  </si>
  <si>
    <t>00:24:53</t>
  </si>
  <si>
    <t>PIECZKA</t>
  </si>
  <si>
    <t>00:51:54</t>
  </si>
  <si>
    <t>00:26:19</t>
  </si>
  <si>
    <t>00:51:57</t>
  </si>
  <si>
    <t>00:51:44</t>
  </si>
  <si>
    <t>00:25:43</t>
  </si>
  <si>
    <t>00:52:01</t>
  </si>
  <si>
    <t>00:25:06</t>
  </si>
  <si>
    <t>KOPIJ</t>
  </si>
  <si>
    <t>00:52:05</t>
  </si>
  <si>
    <t>00:26:02</t>
  </si>
  <si>
    <t>WITOLD</t>
  </si>
  <si>
    <t>JELENIA GÓRA</t>
  </si>
  <si>
    <t>00:52:06</t>
  </si>
  <si>
    <t>00:51:55</t>
  </si>
  <si>
    <t>SZNAJDER</t>
  </si>
  <si>
    <t>ZENON</t>
  </si>
  <si>
    <t>00:52:07</t>
  </si>
  <si>
    <t>00:51:51</t>
  </si>
  <si>
    <t>00:27:13</t>
  </si>
  <si>
    <t>ŚLIZÓW</t>
  </si>
  <si>
    <t>00:52:10</t>
  </si>
  <si>
    <t>00:25:52</t>
  </si>
  <si>
    <t>RAJCZYK</t>
  </si>
  <si>
    <t>ŻARKI LETNISKO</t>
  </si>
  <si>
    <t>00:52:18</t>
  </si>
  <si>
    <t>00:52:14</t>
  </si>
  <si>
    <t>00:23:07</t>
  </si>
  <si>
    <t>00:52:19</t>
  </si>
  <si>
    <t>00:52:17</t>
  </si>
  <si>
    <t>00:25:34</t>
  </si>
  <si>
    <t>00:52:23</t>
  </si>
  <si>
    <t>00:52:15</t>
  </si>
  <si>
    <t>00:24:44</t>
  </si>
  <si>
    <t>00:52:29</t>
  </si>
  <si>
    <t>00:52:27</t>
  </si>
  <si>
    <t>MAGALSKI</t>
  </si>
  <si>
    <t>00:52:21</t>
  </si>
  <si>
    <t>00:25:26</t>
  </si>
  <si>
    <t>GUTSUL</t>
  </si>
  <si>
    <t>JURIJ</t>
  </si>
  <si>
    <t>CZORTKÓW</t>
  </si>
  <si>
    <t>00:52:30</t>
  </si>
  <si>
    <t>00:25:17</t>
  </si>
  <si>
    <t>00:52:34</t>
  </si>
  <si>
    <t>00:52:31</t>
  </si>
  <si>
    <t>00:24:35</t>
  </si>
  <si>
    <t>GŁUCHOŁAZY</t>
  </si>
  <si>
    <t>00:52:37</t>
  </si>
  <si>
    <t>00:52:26</t>
  </si>
  <si>
    <t>00:24:57</t>
  </si>
  <si>
    <t>WYDUCH</t>
  </si>
  <si>
    <t>00:52:32</t>
  </si>
  <si>
    <t>00:26:04</t>
  </si>
  <si>
    <t>GĄSIENICA</t>
  </si>
  <si>
    <t>PRASZCZYNKI</t>
  </si>
  <si>
    <t>00:52:40</t>
  </si>
  <si>
    <t>00:52:35</t>
  </si>
  <si>
    <t>00:25:39</t>
  </si>
  <si>
    <t>00:52:45</t>
  </si>
  <si>
    <t>00:52:42</t>
  </si>
  <si>
    <t>00:23:27</t>
  </si>
  <si>
    <t>OLESNO</t>
  </si>
  <si>
    <t>00:52:47</t>
  </si>
  <si>
    <t>00:52:41</t>
  </si>
  <si>
    <t>00:24:31</t>
  </si>
  <si>
    <t>ŁUKASIK</t>
  </si>
  <si>
    <t>BŁAŻEJ</t>
  </si>
  <si>
    <t>00:52:53</t>
  </si>
  <si>
    <t>CYGAN</t>
  </si>
  <si>
    <t>RĘDZINY</t>
  </si>
  <si>
    <t>00:52:33</t>
  </si>
  <si>
    <t>00:52:58</t>
  </si>
  <si>
    <t>00:52:46</t>
  </si>
  <si>
    <t>RAWLUK</t>
  </si>
  <si>
    <t>00:52:59</t>
  </si>
  <si>
    <t>00:52:51</t>
  </si>
  <si>
    <t>00:25:03</t>
  </si>
  <si>
    <t>ADAMEK</t>
  </si>
  <si>
    <t>00:52:55</t>
  </si>
  <si>
    <t>PIENIO</t>
  </si>
  <si>
    <t>00:53:02</t>
  </si>
  <si>
    <t>00:26:05</t>
  </si>
  <si>
    <t>TOMŻYŃSKI</t>
  </si>
  <si>
    <t>00:27:32</t>
  </si>
  <si>
    <t>PAWŁOWSKI</t>
  </si>
  <si>
    <t>JAWORZNO</t>
  </si>
  <si>
    <t>00:53:05</t>
  </si>
  <si>
    <t>00:52:49</t>
  </si>
  <si>
    <t>WANCERZÓW</t>
  </si>
  <si>
    <t>00:53:06</t>
  </si>
  <si>
    <t>00:26:32</t>
  </si>
  <si>
    <t>MIKOŁAJCZYK</t>
  </si>
  <si>
    <t>BĘDZIN</t>
  </si>
  <si>
    <t>00:53:10</t>
  </si>
  <si>
    <t>00:25:56</t>
  </si>
  <si>
    <t>KOKOT</t>
  </si>
  <si>
    <t>00:53:13</t>
  </si>
  <si>
    <t>00:27:41</t>
  </si>
  <si>
    <t>JOACHIM</t>
  </si>
  <si>
    <t>00:53:15</t>
  </si>
  <si>
    <t>00:53:07</t>
  </si>
  <si>
    <t>00:26:17</t>
  </si>
  <si>
    <t>MIARKA</t>
  </si>
  <si>
    <t>00:53:17</t>
  </si>
  <si>
    <t>00:26:26</t>
  </si>
  <si>
    <t>PRZYGODZKI</t>
  </si>
  <si>
    <t>00:53:18</t>
  </si>
  <si>
    <t>00:53:12</t>
  </si>
  <si>
    <t>BARBARA</t>
  </si>
  <si>
    <t>00:53:21</t>
  </si>
  <si>
    <t>00:26:20</t>
  </si>
  <si>
    <t>MYŚLIŃSKI</t>
  </si>
  <si>
    <t>00:53:27</t>
  </si>
  <si>
    <t>00:26:46</t>
  </si>
  <si>
    <t>PADLEWSKA</t>
  </si>
  <si>
    <t>00:26:45</t>
  </si>
  <si>
    <t>00:53:33</t>
  </si>
  <si>
    <t>DUBOWIECKI</t>
  </si>
  <si>
    <t>00:53:48</t>
  </si>
  <si>
    <t>00:53:42</t>
  </si>
  <si>
    <t>00:53:53</t>
  </si>
  <si>
    <t>00:25:55</t>
  </si>
  <si>
    <t>PRZECH</t>
  </si>
  <si>
    <t>NADOLICE WIELKIE</t>
  </si>
  <si>
    <t>00:53:54</t>
  </si>
  <si>
    <t>00:53:39</t>
  </si>
  <si>
    <t>00:27:40</t>
  </si>
  <si>
    <t>00:53:55</t>
  </si>
  <si>
    <t>00:53:19</t>
  </si>
  <si>
    <t>00:27:34</t>
  </si>
  <si>
    <t>SZCZAWNO-ZDRÓJ</t>
  </si>
  <si>
    <t>00:53:58</t>
  </si>
  <si>
    <t>00:26:33</t>
  </si>
  <si>
    <t>00:54:01</t>
  </si>
  <si>
    <t>00:26:00</t>
  </si>
  <si>
    <t>RUSINOWICE</t>
  </si>
  <si>
    <t>00:54:06</t>
  </si>
  <si>
    <t>00:53:56</t>
  </si>
  <si>
    <t>00:54:07</t>
  </si>
  <si>
    <t>00:54:00</t>
  </si>
  <si>
    <t>00:25:58</t>
  </si>
  <si>
    <t>GÓRNICKI</t>
  </si>
  <si>
    <t>RADOMIR</t>
  </si>
  <si>
    <t>KOŚCIELISKA</t>
  </si>
  <si>
    <t>00:54:08</t>
  </si>
  <si>
    <t>00:54:02</t>
  </si>
  <si>
    <t>00:23:30</t>
  </si>
  <si>
    <t>STRĄK</t>
  </si>
  <si>
    <t>00:54:09</t>
  </si>
  <si>
    <t>00:54:04</t>
  </si>
  <si>
    <t>ROKICKI</t>
  </si>
  <si>
    <t>KUNIÓW</t>
  </si>
  <si>
    <t>00:54:13</t>
  </si>
  <si>
    <t>00:53:52</t>
  </si>
  <si>
    <t>00:27:29</t>
  </si>
  <si>
    <t>ZAWADA</t>
  </si>
  <si>
    <t>00:54:14</t>
  </si>
  <si>
    <t>00:24:46</t>
  </si>
  <si>
    <t>00:54:15</t>
  </si>
  <si>
    <t>00:26:36</t>
  </si>
  <si>
    <t>00:54:16</t>
  </si>
  <si>
    <t>00:54:03</t>
  </si>
  <si>
    <t>00:54:19</t>
  </si>
  <si>
    <t>00:25:20</t>
  </si>
  <si>
    <t>PERCZAK</t>
  </si>
  <si>
    <t>00:54:23</t>
  </si>
  <si>
    <t>00:27:35</t>
  </si>
  <si>
    <t>GRODZIEC</t>
  </si>
  <si>
    <t>KORZUSZNIK</t>
  </si>
  <si>
    <t>CZERWIONKA</t>
  </si>
  <si>
    <t>00:54:27</t>
  </si>
  <si>
    <t>00:27:03</t>
  </si>
  <si>
    <t>00:54:30</t>
  </si>
  <si>
    <t>00:54:25</t>
  </si>
  <si>
    <t>00:24:58</t>
  </si>
  <si>
    <t>WALERIAN</t>
  </si>
  <si>
    <t>00:54:32</t>
  </si>
  <si>
    <t>00:25:40</t>
  </si>
  <si>
    <t>WIKTOR</t>
  </si>
  <si>
    <t>00:54:21</t>
  </si>
  <si>
    <t>00:26:07</t>
  </si>
  <si>
    <t>00:54:35</t>
  </si>
  <si>
    <t>00:54:22</t>
  </si>
  <si>
    <t>WOJTKOWSKI</t>
  </si>
  <si>
    <t>00:54:29</t>
  </si>
  <si>
    <t>00:26:30</t>
  </si>
  <si>
    <t>SANDRA</t>
  </si>
  <si>
    <t>00:54:36</t>
  </si>
  <si>
    <t>00:28:16</t>
  </si>
  <si>
    <t>SMUS</t>
  </si>
  <si>
    <t>00:54:20</t>
  </si>
  <si>
    <t>00:25:32</t>
  </si>
  <si>
    <t>00:54:38</t>
  </si>
  <si>
    <t>00:27:02</t>
  </si>
  <si>
    <t>KACIŁOWICZ</t>
  </si>
  <si>
    <t>00:54:41</t>
  </si>
  <si>
    <t>00:27:04</t>
  </si>
  <si>
    <t>GRUSZKA</t>
  </si>
  <si>
    <t>MAŁGORZATA</t>
  </si>
  <si>
    <t>00:54:46</t>
  </si>
  <si>
    <t>00:54:31</t>
  </si>
  <si>
    <t>00:27:37</t>
  </si>
  <si>
    <t>00:54:58</t>
  </si>
  <si>
    <t>00:54:44</t>
  </si>
  <si>
    <t>00:26:08</t>
  </si>
  <si>
    <t>00:54:59</t>
  </si>
  <si>
    <t>00:54:45</t>
  </si>
  <si>
    <t>00:26:41</t>
  </si>
  <si>
    <t>MUSUR</t>
  </si>
  <si>
    <t>OLEŚNICA</t>
  </si>
  <si>
    <t>00:55:02</t>
  </si>
  <si>
    <t>00:26:21</t>
  </si>
  <si>
    <t>00:55:06</t>
  </si>
  <si>
    <t>00:54:48</t>
  </si>
  <si>
    <t>00:54:56</t>
  </si>
  <si>
    <t>00:26:44</t>
  </si>
  <si>
    <t>WARSZAWA</t>
  </si>
  <si>
    <t>00:55:12</t>
  </si>
  <si>
    <t>00:25:45</t>
  </si>
  <si>
    <t>00:55:13</t>
  </si>
  <si>
    <t>00:55:07</t>
  </si>
  <si>
    <t>00:26:37</t>
  </si>
  <si>
    <t>00:55:17</t>
  </si>
  <si>
    <t>00:28:09</t>
  </si>
  <si>
    <t>MIŁEK</t>
  </si>
  <si>
    <t>00:55:19</t>
  </si>
  <si>
    <t>00:27:54</t>
  </si>
  <si>
    <t>CZECHOWSKI</t>
  </si>
  <si>
    <t>ŻORY</t>
  </si>
  <si>
    <t>00:55:22</t>
  </si>
  <si>
    <t>00:55:03</t>
  </si>
  <si>
    <t>00:26:50</t>
  </si>
  <si>
    <t>ŁOPATKA</t>
  </si>
  <si>
    <t>00:55:25</t>
  </si>
  <si>
    <t>00:55:15</t>
  </si>
  <si>
    <t>GOLIK</t>
  </si>
  <si>
    <t>00:55:26</t>
  </si>
  <si>
    <t>00:55:08</t>
  </si>
  <si>
    <t>00:26:49</t>
  </si>
  <si>
    <t>WIELICZKA</t>
  </si>
  <si>
    <t>00:55:31</t>
  </si>
  <si>
    <t>00:26:39</t>
  </si>
  <si>
    <t>PIĄTOŃ</t>
  </si>
  <si>
    <t>00:55:39</t>
  </si>
  <si>
    <t>00:26:35</t>
  </si>
  <si>
    <t>ALEKSANDRA</t>
  </si>
  <si>
    <t>00:55:41</t>
  </si>
  <si>
    <t>00:55:21</t>
  </si>
  <si>
    <t>00:28:17</t>
  </si>
  <si>
    <t>ŻYWIOŁEK</t>
  </si>
  <si>
    <t>ALBERT</t>
  </si>
  <si>
    <t>STARY KOCIN</t>
  </si>
  <si>
    <t>00:27:21</t>
  </si>
  <si>
    <t>00:55:46</t>
  </si>
  <si>
    <t>00:55:32</t>
  </si>
  <si>
    <t>DĄDELA</t>
  </si>
  <si>
    <t>00:55:51</t>
  </si>
  <si>
    <t>00:55:45</t>
  </si>
  <si>
    <t>00:24:34</t>
  </si>
  <si>
    <t>00:55:55</t>
  </si>
  <si>
    <t>00:55:59</t>
  </si>
  <si>
    <t>00:55:48</t>
  </si>
  <si>
    <t>00:26:34</t>
  </si>
  <si>
    <t>BLAZY</t>
  </si>
  <si>
    <t>00:56:00</t>
  </si>
  <si>
    <t>00:55:42</t>
  </si>
  <si>
    <t>00:27:39</t>
  </si>
  <si>
    <t>PANKI</t>
  </si>
  <si>
    <t>00:56:03</t>
  </si>
  <si>
    <t>00:55:58</t>
  </si>
  <si>
    <t>00:56:06</t>
  </si>
  <si>
    <t>RYBNA</t>
  </si>
  <si>
    <t>00:56:12</t>
  </si>
  <si>
    <t>00:56:09</t>
  </si>
  <si>
    <t>00:24:27</t>
  </si>
  <si>
    <t>00:56:13</t>
  </si>
  <si>
    <t>00:56:08</t>
  </si>
  <si>
    <t>00:27:31</t>
  </si>
  <si>
    <t>00:56:14</t>
  </si>
  <si>
    <t>00:56:11</t>
  </si>
  <si>
    <t>00:26:51</t>
  </si>
  <si>
    <t>00:55:53</t>
  </si>
  <si>
    <t>00:28:06</t>
  </si>
  <si>
    <t>GAJDA</t>
  </si>
  <si>
    <t>URSZULA</t>
  </si>
  <si>
    <t>00:55:54</t>
  </si>
  <si>
    <t>00:28:36</t>
  </si>
  <si>
    <t>00:56:34</t>
  </si>
  <si>
    <t>00:56:20</t>
  </si>
  <si>
    <t>KAROL</t>
  </si>
  <si>
    <t>TRZCINICA</t>
  </si>
  <si>
    <t>00:56:39</t>
  </si>
  <si>
    <t>00:56:24</t>
  </si>
  <si>
    <t>BUDNA</t>
  </si>
  <si>
    <t>00:56:40</t>
  </si>
  <si>
    <t>00:56:26</t>
  </si>
  <si>
    <t>NOWACKI</t>
  </si>
  <si>
    <t>00:26:01</t>
  </si>
  <si>
    <t>00:56:48</t>
  </si>
  <si>
    <t>00:56:45</t>
  </si>
  <si>
    <t>00:25:48</t>
  </si>
  <si>
    <t>00:57:06</t>
  </si>
  <si>
    <t>00:56:53</t>
  </si>
  <si>
    <t>00:26:42</t>
  </si>
  <si>
    <t>PIEKAREC</t>
  </si>
  <si>
    <t>00:57:09</t>
  </si>
  <si>
    <t>SZMIDLA</t>
  </si>
  <si>
    <t>00:57:13</t>
  </si>
  <si>
    <t>00:27:17</t>
  </si>
  <si>
    <t>BIAŁKOWSKA</t>
  </si>
  <si>
    <t>EWELINA</t>
  </si>
  <si>
    <t>00:57:10</t>
  </si>
  <si>
    <t>00:25:42</t>
  </si>
  <si>
    <t>GAWŁOWSKI</t>
  </si>
  <si>
    <t>00:57:14</t>
  </si>
  <si>
    <t>00:56:58</t>
  </si>
  <si>
    <t>00:28:19</t>
  </si>
  <si>
    <t>00:57:16</t>
  </si>
  <si>
    <t>00:27:48</t>
  </si>
  <si>
    <t>SAMODULSKI</t>
  </si>
  <si>
    <t>Maciejewski</t>
  </si>
  <si>
    <t>Kandora</t>
  </si>
  <si>
    <t>Iserlohn</t>
  </si>
  <si>
    <t>Domicz</t>
  </si>
  <si>
    <t>Karkoszka</t>
  </si>
  <si>
    <t>Grabów nad Prosną</t>
  </si>
  <si>
    <t>Hierowski</t>
  </si>
  <si>
    <t>Strzałkowo</t>
  </si>
  <si>
    <t>Masanów</t>
  </si>
  <si>
    <t>Olejnik</t>
  </si>
  <si>
    <t>Bogatynia</t>
  </si>
  <si>
    <t>00:57:21</t>
  </si>
  <si>
    <t>00:57:07</t>
  </si>
  <si>
    <t>00:26:09</t>
  </si>
  <si>
    <t>PURCHLA</t>
  </si>
  <si>
    <t>KRAKOW</t>
  </si>
  <si>
    <t>00:57:23</t>
  </si>
  <si>
    <t>HAŁON</t>
  </si>
  <si>
    <t>00:57:38</t>
  </si>
  <si>
    <t>00:57:20</t>
  </si>
  <si>
    <t>00:27:55</t>
  </si>
  <si>
    <t>KATARZYNA</t>
  </si>
  <si>
    <t>00:57:42</t>
  </si>
  <si>
    <t>00:57:27</t>
  </si>
  <si>
    <t>00:28:05</t>
  </si>
  <si>
    <t>KZIMCZYK</t>
  </si>
  <si>
    <t>DZIEKAŃSTWO</t>
  </si>
  <si>
    <t>00:57:46</t>
  </si>
  <si>
    <t>00:57:37</t>
  </si>
  <si>
    <t>00:27:12</t>
  </si>
  <si>
    <t>00:57:47</t>
  </si>
  <si>
    <t>00:57:33</t>
  </si>
  <si>
    <t>00:27:24</t>
  </si>
  <si>
    <t>KOTYNIA</t>
  </si>
  <si>
    <t>00:58:05</t>
  </si>
  <si>
    <t>00:57:49</t>
  </si>
  <si>
    <t>00:27:20</t>
  </si>
  <si>
    <t>OBROCKI</t>
  </si>
  <si>
    <t>00:58:22</t>
  </si>
  <si>
    <t>00:58:11</t>
  </si>
  <si>
    <t>00:28:15</t>
  </si>
  <si>
    <t>00:58:27</t>
  </si>
  <si>
    <t>00:58:17</t>
  </si>
  <si>
    <t>00:27:00</t>
  </si>
  <si>
    <t>IWANOWICE DUŻE</t>
  </si>
  <si>
    <t>00:58:30</t>
  </si>
  <si>
    <t>00:58:23</t>
  </si>
  <si>
    <t>00:25:27</t>
  </si>
  <si>
    <t>GÓRECKO</t>
  </si>
  <si>
    <t>00:58:41</t>
  </si>
  <si>
    <t>WÓJCIK</t>
  </si>
  <si>
    <t>00:58:44</t>
  </si>
  <si>
    <t>00:58:36</t>
  </si>
  <si>
    <t>00:27:19</t>
  </si>
  <si>
    <t>BUDNY</t>
  </si>
  <si>
    <t>00:58:48</t>
  </si>
  <si>
    <t>00:58:34</t>
  </si>
  <si>
    <t>00:27:30</t>
  </si>
  <si>
    <t>OLESZCZUK</t>
  </si>
  <si>
    <t>RADOSŁAW</t>
  </si>
  <si>
    <t>00:58:51</t>
  </si>
  <si>
    <t>00:58:33</t>
  </si>
  <si>
    <t>BOGDAN</t>
  </si>
  <si>
    <t>STARY KISIELIN</t>
  </si>
  <si>
    <t>00:58:59</t>
  </si>
  <si>
    <t>00:58:42</t>
  </si>
  <si>
    <t>00:26:58</t>
  </si>
  <si>
    <t>SKRĘTKOWSKI</t>
  </si>
  <si>
    <t>00:59:04</t>
  </si>
  <si>
    <t>MIKOWICE</t>
  </si>
  <si>
    <t>00:59:15</t>
  </si>
  <si>
    <t>00:59:02</t>
  </si>
  <si>
    <t>00:28:21</t>
  </si>
  <si>
    <t>KARINA</t>
  </si>
  <si>
    <t>00:59:20</t>
  </si>
  <si>
    <t>00:59:14</t>
  </si>
  <si>
    <t>00:29:28</t>
  </si>
  <si>
    <t>GADZIŃSKA</t>
  </si>
  <si>
    <t>KRYSTYNA</t>
  </si>
  <si>
    <t>00:59:26</t>
  </si>
  <si>
    <t>00:59:23</t>
  </si>
  <si>
    <t>00:28:20</t>
  </si>
  <si>
    <t>WESEL</t>
  </si>
  <si>
    <t>00:59:40</t>
  </si>
  <si>
    <t>00:59:31</t>
  </si>
  <si>
    <t>BASAN</t>
  </si>
  <si>
    <t>00:59:22</t>
  </si>
  <si>
    <t>00:29:43</t>
  </si>
  <si>
    <t>00:59:44</t>
  </si>
  <si>
    <t>00:59:35</t>
  </si>
  <si>
    <t>00:28:03</t>
  </si>
  <si>
    <t>00:59:48</t>
  </si>
  <si>
    <t>00:27:49</t>
  </si>
  <si>
    <t>GRABINSKI</t>
  </si>
  <si>
    <t>00:59:50</t>
  </si>
  <si>
    <t>00:59:41</t>
  </si>
  <si>
    <t>KISIEL</t>
  </si>
  <si>
    <t>WRZOSOWA</t>
  </si>
  <si>
    <t>00:59:58</t>
  </si>
  <si>
    <t>00:59:55</t>
  </si>
  <si>
    <t>00:28:00</t>
  </si>
  <si>
    <t>FOKCZYŃSKA</t>
  </si>
  <si>
    <t>01:00:06</t>
  </si>
  <si>
    <t>00:59:51</t>
  </si>
  <si>
    <t>00:29:41</t>
  </si>
  <si>
    <t>ULEFIK</t>
  </si>
  <si>
    <t>FLORIAN</t>
  </si>
  <si>
    <t>01:00:09</t>
  </si>
  <si>
    <t>00:29:18</t>
  </si>
  <si>
    <t>KOWZAN</t>
  </si>
  <si>
    <t>01:00:13</t>
  </si>
  <si>
    <t>00:59:57</t>
  </si>
  <si>
    <t>00:28:10</t>
  </si>
  <si>
    <t>ZIELIŃSKA</t>
  </si>
  <si>
    <t>MARTA</t>
  </si>
  <si>
    <t>01:00:15</t>
  </si>
  <si>
    <t>00:59:54</t>
  </si>
  <si>
    <t>00:30:30</t>
  </si>
  <si>
    <t>SCHON</t>
  </si>
  <si>
    <t>01:00:31</t>
  </si>
  <si>
    <t>01:00:16</t>
  </si>
  <si>
    <t>00:29:58</t>
  </si>
  <si>
    <t>ALINA</t>
  </si>
  <si>
    <t>01:00:32</t>
  </si>
  <si>
    <t>01:00:18</t>
  </si>
  <si>
    <t>00:29:55</t>
  </si>
  <si>
    <t>TERLECKA</t>
  </si>
  <si>
    <t>EMILIA</t>
  </si>
  <si>
    <t>01:00:34</t>
  </si>
  <si>
    <t>00:29:21</t>
  </si>
  <si>
    <t>00:29:17</t>
  </si>
  <si>
    <t>JÓZEF</t>
  </si>
  <si>
    <t>GRUSZEWNIA  KAMYK</t>
  </si>
  <si>
    <t>00:29:22</t>
  </si>
  <si>
    <t>JANINA</t>
  </si>
  <si>
    <t>01:00:35</t>
  </si>
  <si>
    <t>01:00:19</t>
  </si>
  <si>
    <t>00:29:59</t>
  </si>
  <si>
    <t>GOCHA</t>
  </si>
  <si>
    <t>MONIKA</t>
  </si>
  <si>
    <t>01:00:39</t>
  </si>
  <si>
    <t>DOLIŃSKI</t>
  </si>
  <si>
    <t>01:01:09</t>
  </si>
  <si>
    <t>00:27:38</t>
  </si>
  <si>
    <t>SOEST</t>
  </si>
  <si>
    <t>01:01:22</t>
  </si>
  <si>
    <t>01:01:13</t>
  </si>
  <si>
    <t>00:27:18</t>
  </si>
  <si>
    <t>01:01:24</t>
  </si>
  <si>
    <t>01:01:15</t>
  </si>
  <si>
    <t>00:27:15</t>
  </si>
  <si>
    <t>KOWALCZYK</t>
  </si>
  <si>
    <t>LĘDZINY GM.CHRZĄSTOWICE</t>
  </si>
  <si>
    <t>01:01:38</t>
  </si>
  <si>
    <t>00:29:39</t>
  </si>
  <si>
    <t>SOŁUBA</t>
  </si>
  <si>
    <t>WIERZCHLAS</t>
  </si>
  <si>
    <t>01:01:39</t>
  </si>
  <si>
    <t>01:01:33</t>
  </si>
  <si>
    <t>00:27:52</t>
  </si>
  <si>
    <t>MADEJ</t>
  </si>
  <si>
    <t>01:01:40</t>
  </si>
  <si>
    <t>01:01:20</t>
  </si>
  <si>
    <t>00:28:30</t>
  </si>
  <si>
    <t>LAMIK</t>
  </si>
  <si>
    <t>01:01:47</t>
  </si>
  <si>
    <t>01:01:41</t>
  </si>
  <si>
    <t>00:28:22</t>
  </si>
  <si>
    <t>01:01:53</t>
  </si>
  <si>
    <t>00:30:13</t>
  </si>
  <si>
    <t>KARMAŃSKA</t>
  </si>
  <si>
    <t>00:30:15</t>
  </si>
  <si>
    <t>01:02:00</t>
  </si>
  <si>
    <t>01:01:52</t>
  </si>
  <si>
    <t>00:28:38</t>
  </si>
  <si>
    <t>01:02:06</t>
  </si>
  <si>
    <t>01:02:01</t>
  </si>
  <si>
    <t>01:02:07</t>
  </si>
  <si>
    <t>01:01:54</t>
  </si>
  <si>
    <t>00:29:01</t>
  </si>
  <si>
    <t>01:02:34</t>
  </si>
  <si>
    <t>01:02:25</t>
  </si>
  <si>
    <t>00:29:24</t>
  </si>
  <si>
    <t>01:02:37</t>
  </si>
  <si>
    <t>01:02:17</t>
  </si>
  <si>
    <t>00:28:54</t>
  </si>
  <si>
    <t>01:02:48</t>
  </si>
  <si>
    <t>01:02:30</t>
  </si>
  <si>
    <t>00:29:10</t>
  </si>
  <si>
    <t>WROŃSKI</t>
  </si>
  <si>
    <t>01:02:51</t>
  </si>
  <si>
    <t>01:02:44</t>
  </si>
  <si>
    <t>00:30:04</t>
  </si>
  <si>
    <t>SEREK</t>
  </si>
  <si>
    <t>01:02:53</t>
  </si>
  <si>
    <t>01:02:36</t>
  </si>
  <si>
    <t>00:29:44</t>
  </si>
  <si>
    <t>TRZEBNICA</t>
  </si>
  <si>
    <t>K60</t>
  </si>
  <si>
    <t>01:02:56</t>
  </si>
  <si>
    <t>00:29:33</t>
  </si>
  <si>
    <t>JANKOWSKI</t>
  </si>
  <si>
    <t>01:02:57</t>
  </si>
  <si>
    <t>01:02:39</t>
  </si>
  <si>
    <t>00:28:57</t>
  </si>
  <si>
    <t>MAGALSKA</t>
  </si>
  <si>
    <t>01:03:06</t>
  </si>
  <si>
    <t>00:30:10</t>
  </si>
  <si>
    <t>GABRIELA</t>
  </si>
  <si>
    <t>01:03:26</t>
  </si>
  <si>
    <t>01:03:19</t>
  </si>
  <si>
    <t>00:30:34</t>
  </si>
  <si>
    <t>01:03:37</t>
  </si>
  <si>
    <t>01:03:24</t>
  </si>
  <si>
    <t>00:30:28</t>
  </si>
  <si>
    <t>GARBACZ</t>
  </si>
  <si>
    <t>01:03:39</t>
  </si>
  <si>
    <t>01:03:22</t>
  </si>
  <si>
    <t>00:30:09</t>
  </si>
  <si>
    <t>CISIŃSKI</t>
  </si>
  <si>
    <t>01:04:17</t>
  </si>
  <si>
    <t>01:04:11</t>
  </si>
  <si>
    <t>00:30:29</t>
  </si>
  <si>
    <t>TURKO</t>
  </si>
  <si>
    <t>01:03:58</t>
  </si>
  <si>
    <t>00:30:11</t>
  </si>
  <si>
    <t>KOCHANOWSKA</t>
  </si>
  <si>
    <t>01:04:32</t>
  </si>
  <si>
    <t>01:04:18</t>
  </si>
  <si>
    <t>00:32:05</t>
  </si>
  <si>
    <t>01:04:42</t>
  </si>
  <si>
    <t>01:04:21</t>
  </si>
  <si>
    <t>00:31:43</t>
  </si>
  <si>
    <t>MALISZEWSKI</t>
  </si>
  <si>
    <t>BOGUSŁAW</t>
  </si>
  <si>
    <t>01:04:45</t>
  </si>
  <si>
    <t>01:04:25</t>
  </si>
  <si>
    <t>00:31:59</t>
  </si>
  <si>
    <t>JĘDRZEJCZYK</t>
  </si>
  <si>
    <t>NIEPOŁOMICE</t>
  </si>
  <si>
    <t>01:05:06</t>
  </si>
  <si>
    <t>01:05:01</t>
  </si>
  <si>
    <t>00:30:12</t>
  </si>
  <si>
    <t>STAROŃ</t>
  </si>
  <si>
    <t>SIEMIANOWICE ŚLĄSKIE</t>
  </si>
  <si>
    <t>01:05:09</t>
  </si>
  <si>
    <t>01:04:50</t>
  </si>
  <si>
    <t>00:31:44</t>
  </si>
  <si>
    <t>BIENIECKA-MATURA</t>
  </si>
  <si>
    <t>JOANNA</t>
  </si>
  <si>
    <t>01:05:17</t>
  </si>
  <si>
    <t>01:05:03</t>
  </si>
  <si>
    <t>00:31:45</t>
  </si>
  <si>
    <t>NOWOK</t>
  </si>
  <si>
    <t>01:05:39</t>
  </si>
  <si>
    <t>01:05:18</t>
  </si>
  <si>
    <t>00:31:11</t>
  </si>
  <si>
    <t>PALKA</t>
  </si>
  <si>
    <t>01:05:24</t>
  </si>
  <si>
    <t>00:29:03</t>
  </si>
  <si>
    <t>IZDEWSKI</t>
  </si>
  <si>
    <t>JURYSŁAW</t>
  </si>
  <si>
    <t>01:05:45</t>
  </si>
  <si>
    <t>00:31:24</t>
  </si>
  <si>
    <t>01:05:51</t>
  </si>
  <si>
    <t>00:30:41</t>
  </si>
  <si>
    <t>KARMAŃSKI</t>
  </si>
  <si>
    <t>01:06:06</t>
  </si>
  <si>
    <t>01:05:54</t>
  </si>
  <si>
    <t>00:31:04</t>
  </si>
  <si>
    <t>01:06:22</t>
  </si>
  <si>
    <t>01:06:01</t>
  </si>
  <si>
    <t>00:31:56</t>
  </si>
  <si>
    <t>ZBYSZEK</t>
  </si>
  <si>
    <t>01:06:27</t>
  </si>
  <si>
    <t>01:06:13</t>
  </si>
  <si>
    <t>00:31:23</t>
  </si>
  <si>
    <t>IWONA</t>
  </si>
  <si>
    <t>01:06:14</t>
  </si>
  <si>
    <t>ZARZECKA</t>
  </si>
  <si>
    <t>WIOLETA</t>
  </si>
  <si>
    <t>01:06:39</t>
  </si>
  <si>
    <t>00:31:25</t>
  </si>
  <si>
    <t>KLIMKOWICZ</t>
  </si>
  <si>
    <t>01:06:59</t>
  </si>
  <si>
    <t>01:06:51</t>
  </si>
  <si>
    <t>00:31:08</t>
  </si>
  <si>
    <t>ŚWIĘTANOWSKA</t>
  </si>
  <si>
    <t>01:07:11</t>
  </si>
  <si>
    <t>01:06:56</t>
  </si>
  <si>
    <t>00:32:07</t>
  </si>
  <si>
    <t>STANASZEK</t>
  </si>
  <si>
    <t>01:07:27</t>
  </si>
  <si>
    <t>01:07:14</t>
  </si>
  <si>
    <t>00:29:23</t>
  </si>
  <si>
    <t>MIKŁUSZKA</t>
  </si>
  <si>
    <t>01:07:41</t>
  </si>
  <si>
    <t>01:07:37</t>
  </si>
  <si>
    <t>00:32:47</t>
  </si>
  <si>
    <t>KAMROWSKI</t>
  </si>
  <si>
    <t>01:07:44</t>
  </si>
  <si>
    <t>00:32:17</t>
  </si>
  <si>
    <t>BORUCIN</t>
  </si>
  <si>
    <t>01:07:54</t>
  </si>
  <si>
    <t>01:07:34</t>
  </si>
  <si>
    <t>00:31:19</t>
  </si>
  <si>
    <t>LEWANDOWSKA</t>
  </si>
  <si>
    <t>01:08:38</t>
  </si>
  <si>
    <t>01:08:30</t>
  </si>
  <si>
    <t>RUDAWA</t>
  </si>
  <si>
    <t>01:09:00</t>
  </si>
  <si>
    <t>01:08:41</t>
  </si>
  <si>
    <t>00:38:46</t>
  </si>
  <si>
    <t>SOCHA</t>
  </si>
  <si>
    <t>01:09:24</t>
  </si>
  <si>
    <t>01:09:03</t>
  </si>
  <si>
    <t>00:35:11</t>
  </si>
  <si>
    <t>SZYJA</t>
  </si>
  <si>
    <t>ANETA</t>
  </si>
  <si>
    <t>PIETRZAKI</t>
  </si>
  <si>
    <t>01:10:20</t>
  </si>
  <si>
    <t>01:10:08</t>
  </si>
  <si>
    <t>00:32:31</t>
  </si>
  <si>
    <t>PYRAŁ</t>
  </si>
  <si>
    <t>01:11:42</t>
  </si>
  <si>
    <t>01:11:23</t>
  </si>
  <si>
    <t>00:35:02</t>
  </si>
  <si>
    <t>01:14:53</t>
  </si>
  <si>
    <t>01:14:49</t>
  </si>
  <si>
    <t>00:34:41</t>
  </si>
  <si>
    <t>FRYDRYCH</t>
  </si>
  <si>
    <t>01:14:48</t>
  </si>
  <si>
    <t>00:34:54</t>
  </si>
  <si>
    <t>SZCZYGIOŁ</t>
  </si>
  <si>
    <t>01:15:40</t>
  </si>
  <si>
    <t>01:15:24</t>
  </si>
  <si>
    <t>00:35:19</t>
  </si>
  <si>
    <t>GODZIK</t>
  </si>
  <si>
    <t>BREGIDA</t>
  </si>
  <si>
    <t>01:16:11</t>
  </si>
  <si>
    <t>SPADŁO</t>
  </si>
  <si>
    <t>MŁOKICIE</t>
  </si>
  <si>
    <t>01:18:09</t>
  </si>
  <si>
    <t>01:17:49</t>
  </si>
  <si>
    <t>00:33:38</t>
  </si>
  <si>
    <t>ZUBA</t>
  </si>
  <si>
    <t>01:22:18</t>
  </si>
  <si>
    <t>01:21:58</t>
  </si>
  <si>
    <t>00:40:24</t>
  </si>
  <si>
    <t>01:21:59</t>
  </si>
  <si>
    <t>rocznik</t>
  </si>
  <si>
    <t>II OGÓLNOPOLSKI BIEG ULICZNY "DOBRODZIŃSKA DYCHA"</t>
  </si>
  <si>
    <t>21.07.2007  GODZ.16.30</t>
  </si>
  <si>
    <t>TERMIN : 21.07.2007,GODZ.16.30,SOBOTA,STADION MIEJSKI</t>
  </si>
  <si>
    <t>DYSTANS : 10KM</t>
  </si>
  <si>
    <t>ATEST TRASY : BRAK</t>
  </si>
  <si>
    <t>Mce</t>
  </si>
  <si>
    <t xml:space="preserve">Nr </t>
  </si>
  <si>
    <t>Nazwisko</t>
  </si>
  <si>
    <t>Imię</t>
  </si>
  <si>
    <t>Kraj</t>
  </si>
  <si>
    <t>Klub</t>
  </si>
  <si>
    <t>Rok</t>
  </si>
  <si>
    <t>Kateg</t>
  </si>
  <si>
    <t>M/Kat</t>
  </si>
  <si>
    <t>Wynik</t>
  </si>
  <si>
    <t>DOBRODZIEN</t>
  </si>
  <si>
    <t>KLER</t>
  </si>
  <si>
    <t>RANKING</t>
  </si>
  <si>
    <t>WIEK</t>
  </si>
  <si>
    <t>DSA</t>
  </si>
  <si>
    <t>FDS</t>
  </si>
  <si>
    <t>ANDRES</t>
  </si>
  <si>
    <t>Kordian</t>
  </si>
  <si>
    <t>POL</t>
  </si>
  <si>
    <t>Katowice</t>
  </si>
  <si>
    <t>1952</t>
  </si>
  <si>
    <t>M-50</t>
  </si>
  <si>
    <t>ANDRYSZEK</t>
  </si>
  <si>
    <t>Tomasz</t>
  </si>
  <si>
    <t>KB OLIMP Tomaszów Maz.</t>
  </si>
  <si>
    <t>1979</t>
  </si>
  <si>
    <t>M-20</t>
  </si>
  <si>
    <t>BADURA</t>
  </si>
  <si>
    <t>Elwira</t>
  </si>
  <si>
    <t>Myszków</t>
  </si>
  <si>
    <t>1985</t>
  </si>
  <si>
    <t>K-16</t>
  </si>
  <si>
    <t>BAJDA</t>
  </si>
  <si>
    <t>Jacek</t>
  </si>
  <si>
    <t>WKB META Lubliniec</t>
  </si>
  <si>
    <t>1977</t>
  </si>
  <si>
    <t>M-30</t>
  </si>
  <si>
    <t>BALAWAJDER</t>
  </si>
  <si>
    <t>Paweł</t>
  </si>
  <si>
    <t>FORMA Wodzisław Śl.</t>
  </si>
  <si>
    <t>1990</t>
  </si>
  <si>
    <t>M-16</t>
  </si>
  <si>
    <t>BALBUS</t>
  </si>
  <si>
    <t>Anna</t>
  </si>
  <si>
    <t>SP-4  Bytom</t>
  </si>
  <si>
    <t>1980</t>
  </si>
  <si>
    <t>Michał</t>
  </si>
  <si>
    <t>www.biegajznami.pl Bytom</t>
  </si>
  <si>
    <t>BEDNARZ</t>
  </si>
  <si>
    <t>Dariusz</t>
  </si>
  <si>
    <t>IPA Nysa</t>
  </si>
  <si>
    <t>1965</t>
  </si>
  <si>
    <t>M-40</t>
  </si>
  <si>
    <t>BIAŁAS</t>
  </si>
  <si>
    <t>Stanisław</t>
  </si>
  <si>
    <t>Lewin Brzeski</t>
  </si>
  <si>
    <t>1956</t>
  </si>
  <si>
    <t>BIAŁUCHA</t>
  </si>
  <si>
    <t>Sergiusz</t>
  </si>
  <si>
    <t>Bytom</t>
  </si>
  <si>
    <t>1973</t>
  </si>
  <si>
    <t>BIERNACKI</t>
  </si>
  <si>
    <t>Leopold</t>
  </si>
  <si>
    <t>Opole</t>
  </si>
  <si>
    <t>1954</t>
  </si>
  <si>
    <t>BIL</t>
  </si>
  <si>
    <t>Janusz</t>
  </si>
  <si>
    <t>TEDRIVE Praszka</t>
  </si>
  <si>
    <t>1953</t>
  </si>
  <si>
    <t>BISKUPIAK</t>
  </si>
  <si>
    <t>Henryk</t>
  </si>
  <si>
    <t>VEGA Mikołów</t>
  </si>
  <si>
    <t>1936</t>
  </si>
  <si>
    <t>M-70</t>
  </si>
  <si>
    <t>BOHDAN</t>
  </si>
  <si>
    <t>Ryszard</t>
  </si>
  <si>
    <t>Zdzieszowice</t>
  </si>
  <si>
    <t>1950</t>
  </si>
  <si>
    <t>BOROWICZ</t>
  </si>
  <si>
    <t>Łukasz</t>
  </si>
  <si>
    <t>Sosnowiec</t>
  </si>
  <si>
    <t>1978</t>
  </si>
  <si>
    <t>BOROWSKI</t>
  </si>
  <si>
    <t>Krzysztof</t>
  </si>
  <si>
    <t>Blachownia</t>
  </si>
  <si>
    <t>BRDYNKIEWICZ</t>
  </si>
  <si>
    <t>Kazimierz</t>
  </si>
  <si>
    <t>HUTA Katowice</t>
  </si>
  <si>
    <t>1948</t>
  </si>
  <si>
    <t>BRZEZIŃSKI</t>
  </si>
  <si>
    <t>Wojciech</t>
  </si>
  <si>
    <t>Ścinawa</t>
  </si>
  <si>
    <t>1962</t>
  </si>
  <si>
    <t>BUDZIK</t>
  </si>
  <si>
    <t>PWiK Brzeg LUPUS Oleśnica</t>
  </si>
  <si>
    <t>BYSIEC</t>
  </si>
  <si>
    <t>Czesław</t>
  </si>
  <si>
    <t>1949</t>
  </si>
  <si>
    <t>CHŁOPAŚ</t>
  </si>
  <si>
    <t>Artur</t>
  </si>
  <si>
    <t>Lubliniec</t>
  </si>
  <si>
    <t>CHUDY</t>
  </si>
  <si>
    <t>UKS Blachownia</t>
  </si>
  <si>
    <t>1975</t>
  </si>
  <si>
    <t>CHYDZIŃSKI</t>
  </si>
  <si>
    <t>Andrzej</t>
  </si>
  <si>
    <t>Gliwice</t>
  </si>
  <si>
    <t>1972</t>
  </si>
  <si>
    <t>CICHOPEK</t>
  </si>
  <si>
    <t>Bożena</t>
  </si>
  <si>
    <t>KB MCKiS Jaworzno</t>
  </si>
  <si>
    <t>1964</t>
  </si>
  <si>
    <t>K-36</t>
  </si>
  <si>
    <t>CIEŚLA</t>
  </si>
  <si>
    <t>Jan</t>
  </si>
  <si>
    <t>Praszka</t>
  </si>
  <si>
    <t>CIEŚLIK</t>
  </si>
  <si>
    <t>Justyna</t>
  </si>
  <si>
    <t>ULKS KARLIK Przezchlebie</t>
  </si>
  <si>
    <t>1992</t>
  </si>
  <si>
    <t>CYRUS</t>
  </si>
  <si>
    <t>KB STRZELEC Strzebiń</t>
  </si>
  <si>
    <t>CZAPIGA</t>
  </si>
  <si>
    <t>Ireneusz</t>
  </si>
  <si>
    <t>KWK WUJEK Świetochłowice</t>
  </si>
  <si>
    <t>1966</t>
  </si>
  <si>
    <t>DOBOSZ</t>
  </si>
  <si>
    <t>Koszecin</t>
  </si>
  <si>
    <t>DREKSLER</t>
  </si>
  <si>
    <t>Szymon</t>
  </si>
  <si>
    <t>Brzeg</t>
  </si>
  <si>
    <t>DROŹDZIK</t>
  </si>
  <si>
    <t>www.biegajznami.pl Nysa</t>
  </si>
  <si>
    <t>DULIAS</t>
  </si>
  <si>
    <t>Zabrze</t>
  </si>
  <si>
    <t>1974</t>
  </si>
  <si>
    <t>ELIASZ</t>
  </si>
  <si>
    <t>Robert</t>
  </si>
  <si>
    <t>ESMUND</t>
  </si>
  <si>
    <t>Rędziny</t>
  </si>
  <si>
    <t>FIJAKOWSKI</t>
  </si>
  <si>
    <t>Zbigniew</t>
  </si>
  <si>
    <t>TKKF JASTRZĄB Ruda Śl.</t>
  </si>
  <si>
    <t>FIKUS</t>
  </si>
  <si>
    <t>Chrzowice</t>
  </si>
  <si>
    <t>1981</t>
  </si>
  <si>
    <t>FOKSA</t>
  </si>
  <si>
    <t>Marek</t>
  </si>
  <si>
    <t>Ostrzeszów</t>
  </si>
  <si>
    <t>FUGOWSKI</t>
  </si>
  <si>
    <t>Roman</t>
  </si>
  <si>
    <t>GADZINA</t>
  </si>
  <si>
    <t>WKB FRAJDA Tomaszów Maz.</t>
  </si>
  <si>
    <t>1982</t>
  </si>
  <si>
    <t>GERLICH</t>
  </si>
  <si>
    <t>Mirosław</t>
  </si>
  <si>
    <t>GICZEWSKI</t>
  </si>
  <si>
    <t>Grzegorz</t>
  </si>
  <si>
    <t>GŁADCZAK</t>
  </si>
  <si>
    <t>GŁOGOWSKI</t>
  </si>
  <si>
    <t>TKKF Piekary Śląskie</t>
  </si>
  <si>
    <t>GŁOWIŃSKI</t>
  </si>
  <si>
    <t>Bogusław</t>
  </si>
  <si>
    <t>Moszczanka</t>
  </si>
  <si>
    <t>GÓRALCZYK</t>
  </si>
  <si>
    <t>biegopolski.pl</t>
  </si>
  <si>
    <t>1967</t>
  </si>
  <si>
    <t>GÓRECKI</t>
  </si>
  <si>
    <t>GRABOWSKI</t>
  </si>
  <si>
    <t>KCz PĘDZIWIATR Gliwice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</si>
</sst>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0.0%"/>
    <numFmt numFmtId="166" formatCode="[h]:mm:ss;@"/>
    <numFmt numFmtId="167" formatCode="[$-415]d\ mmmm\ yyyy"/>
  </numFmts>
  <fonts count="35">
    <font>
      <sz val="10"/>
      <name val="Arial"/>
      <family val="0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sz val="8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5"/>
      <color indexed="10"/>
      <name val="Arial"/>
      <family val="2"/>
    </font>
    <font>
      <b/>
      <i/>
      <sz val="7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Tahoma"/>
      <family val="2"/>
    </font>
    <font>
      <b/>
      <sz val="9"/>
      <color indexed="10"/>
      <name val="MS Sans Serif"/>
      <family val="2"/>
    </font>
    <font>
      <sz val="9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9"/>
      <name val="Arial CE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4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4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6" fontId="0" fillId="0" borderId="5" xfId="0" applyNumberFormat="1" applyBorder="1" applyAlignment="1">
      <alignment/>
    </xf>
    <xf numFmtId="0" fontId="2" fillId="0" borderId="5" xfId="0" applyFont="1" applyBorder="1" applyAlignment="1">
      <alignment/>
    </xf>
    <xf numFmtId="46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2" borderId="5" xfId="0" applyFill="1" applyBorder="1" applyAlignment="1">
      <alignment/>
    </xf>
    <xf numFmtId="46" fontId="0" fillId="2" borderId="5" xfId="0" applyNumberFormat="1" applyFill="1" applyBorder="1" applyAlignment="1">
      <alignment/>
    </xf>
    <xf numFmtId="0" fontId="0" fillId="2" borderId="0" xfId="0" applyFill="1" applyAlignment="1">
      <alignment/>
    </xf>
    <xf numFmtId="0" fontId="2" fillId="2" borderId="5" xfId="0" applyFont="1" applyFill="1" applyBorder="1" applyAlignment="1">
      <alignment/>
    </xf>
    <xf numFmtId="46" fontId="2" fillId="2" borderId="5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6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left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165" fontId="6" fillId="0" borderId="12" xfId="19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/>
    </xf>
    <xf numFmtId="0" fontId="10" fillId="3" borderId="14" xfId="0" applyFont="1" applyFill="1" applyBorder="1" applyAlignment="1">
      <alignment horizontal="center"/>
    </xf>
    <xf numFmtId="49" fontId="10" fillId="3" borderId="14" xfId="0" applyNumberFormat="1" applyFont="1" applyFill="1" applyBorder="1" applyAlignment="1">
      <alignment horizontal="center"/>
    </xf>
    <xf numFmtId="165" fontId="10" fillId="3" borderId="15" xfId="19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/>
    </xf>
    <xf numFmtId="0" fontId="10" fillId="3" borderId="17" xfId="0" applyFont="1" applyFill="1" applyBorder="1" applyAlignment="1">
      <alignment horizontal="center"/>
    </xf>
    <xf numFmtId="49" fontId="10" fillId="3" borderId="17" xfId="0" applyNumberFormat="1" applyFont="1" applyFill="1" applyBorder="1" applyAlignment="1">
      <alignment horizontal="center"/>
    </xf>
    <xf numFmtId="165" fontId="10" fillId="3" borderId="18" xfId="1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65" fontId="12" fillId="0" borderId="0" xfId="19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right" wrapText="1"/>
    </xf>
    <xf numFmtId="49" fontId="5" fillId="0" borderId="20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5" xfId="17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16" fillId="3" borderId="22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6" fillId="3" borderId="5" xfId="0" applyFont="1" applyFill="1" applyBorder="1" applyAlignment="1">
      <alignment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right"/>
    </xf>
    <xf numFmtId="49" fontId="16" fillId="3" borderId="5" xfId="0" applyNumberFormat="1" applyFont="1" applyFill="1" applyBorder="1" applyAlignment="1">
      <alignment horizontal="center"/>
    </xf>
    <xf numFmtId="164" fontId="16" fillId="3" borderId="5" xfId="0" applyNumberFormat="1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6" fillId="0" borderId="5" xfId="0" applyFont="1" applyFill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left"/>
    </xf>
    <xf numFmtId="0" fontId="20" fillId="4" borderId="14" xfId="0" applyFont="1" applyFill="1" applyBorder="1" applyAlignment="1">
      <alignment/>
    </xf>
    <xf numFmtId="0" fontId="20" fillId="4" borderId="14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right"/>
    </xf>
    <xf numFmtId="49" fontId="20" fillId="4" borderId="14" xfId="0" applyNumberFormat="1" applyFont="1" applyFill="1" applyBorder="1" applyAlignment="1">
      <alignment horizontal="center"/>
    </xf>
    <xf numFmtId="164" fontId="20" fillId="4" borderId="14" xfId="0" applyNumberFormat="1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left"/>
    </xf>
    <xf numFmtId="0" fontId="20" fillId="4" borderId="5" xfId="0" applyFont="1" applyFill="1" applyBorder="1" applyAlignment="1">
      <alignment/>
    </xf>
    <xf numFmtId="0" fontId="20" fillId="4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right"/>
    </xf>
    <xf numFmtId="49" fontId="20" fillId="4" borderId="5" xfId="0" applyNumberFormat="1" applyFont="1" applyFill="1" applyBorder="1" applyAlignment="1">
      <alignment horizontal="center"/>
    </xf>
    <xf numFmtId="164" fontId="20" fillId="4" borderId="5" xfId="0" applyNumberFormat="1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left"/>
    </xf>
    <xf numFmtId="0" fontId="22" fillId="4" borderId="5" xfId="0" applyFont="1" applyFill="1" applyBorder="1" applyAlignment="1">
      <alignment/>
    </xf>
    <xf numFmtId="0" fontId="22" fillId="4" borderId="5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right"/>
    </xf>
    <xf numFmtId="49" fontId="22" fillId="4" borderId="5" xfId="0" applyNumberFormat="1" applyFont="1" applyFill="1" applyBorder="1" applyAlignment="1">
      <alignment horizontal="center"/>
    </xf>
    <xf numFmtId="164" fontId="22" fillId="4" borderId="5" xfId="0" applyNumberFormat="1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0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left"/>
    </xf>
    <xf numFmtId="0" fontId="20" fillId="4" borderId="17" xfId="0" applyFont="1" applyFill="1" applyBorder="1" applyAlignment="1">
      <alignment/>
    </xf>
    <xf numFmtId="0" fontId="20" fillId="4" borderId="17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right"/>
    </xf>
    <xf numFmtId="49" fontId="20" fillId="4" borderId="17" xfId="0" applyNumberFormat="1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center"/>
    </xf>
    <xf numFmtId="164" fontId="20" fillId="4" borderId="17" xfId="0" applyNumberFormat="1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46" fontId="26" fillId="3" borderId="2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4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6" fontId="1" fillId="0" borderId="14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0" fontId="14" fillId="0" borderId="23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3" fillId="5" borderId="27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3" borderId="7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14" fillId="6" borderId="8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49" fontId="13" fillId="3" borderId="28" xfId="0" applyNumberFormat="1" applyFont="1" applyFill="1" applyBorder="1" applyAlignment="1">
      <alignment horizontal="center" wrapText="1"/>
    </xf>
    <xf numFmtId="49" fontId="13" fillId="5" borderId="28" xfId="0" applyNumberFormat="1" applyFont="1" applyFill="1" applyBorder="1" applyAlignment="1">
      <alignment horizontal="center" wrapText="1"/>
    </xf>
    <xf numFmtId="49" fontId="13" fillId="6" borderId="20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164" fontId="14" fillId="3" borderId="4" xfId="0" applyNumberFormat="1" applyFont="1" applyFill="1" applyBorder="1" applyAlignment="1">
      <alignment horizontal="center"/>
    </xf>
    <xf numFmtId="46" fontId="14" fillId="5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5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46" fontId="29" fillId="5" borderId="5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64" fontId="14" fillId="3" borderId="5" xfId="0" applyNumberFormat="1" applyFont="1" applyFill="1" applyBorder="1" applyAlignment="1">
      <alignment horizontal="center"/>
    </xf>
    <xf numFmtId="21" fontId="14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/>
    </xf>
    <xf numFmtId="164" fontId="17" fillId="3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0" borderId="5" xfId="0" applyFont="1" applyBorder="1" applyAlignment="1">
      <alignment/>
    </xf>
    <xf numFmtId="164" fontId="17" fillId="3" borderId="5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5" xfId="0" applyFont="1" applyFill="1" applyBorder="1" applyAlignment="1">
      <alignment/>
    </xf>
    <xf numFmtId="0" fontId="14" fillId="3" borderId="5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/>
    </xf>
    <xf numFmtId="0" fontId="14" fillId="6" borderId="4" xfId="0" applyFont="1" applyFill="1" applyBorder="1" applyAlignment="1">
      <alignment/>
    </xf>
    <xf numFmtId="46" fontId="30" fillId="5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3" borderId="5" xfId="0" applyFont="1" applyFill="1" applyBorder="1" applyAlignment="1">
      <alignment/>
    </xf>
    <xf numFmtId="166" fontId="14" fillId="6" borderId="4" xfId="0" applyNumberFormat="1" applyFont="1" applyFill="1" applyBorder="1" applyAlignment="1">
      <alignment horizontal="center"/>
    </xf>
    <xf numFmtId="166" fontId="14" fillId="6" borderId="5" xfId="0" applyNumberFormat="1" applyFont="1" applyFill="1" applyBorder="1" applyAlignment="1">
      <alignment horizontal="center"/>
    </xf>
    <xf numFmtId="166" fontId="17" fillId="6" borderId="5" xfId="0" applyNumberFormat="1" applyFont="1" applyFill="1" applyBorder="1" applyAlignment="1">
      <alignment horizontal="center"/>
    </xf>
    <xf numFmtId="166" fontId="17" fillId="6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46" fontId="17" fillId="5" borderId="5" xfId="0" applyNumberFormat="1" applyFont="1" applyFill="1" applyBorder="1" applyAlignment="1">
      <alignment horizontal="center"/>
    </xf>
    <xf numFmtId="0" fontId="17" fillId="6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5" xfId="0" applyFont="1" applyBorder="1" applyAlignment="1">
      <alignment/>
    </xf>
    <xf numFmtId="0" fontId="14" fillId="0" borderId="5" xfId="0" applyFont="1" applyFill="1" applyBorder="1" applyAlignment="1">
      <alignment/>
    </xf>
    <xf numFmtId="0" fontId="13" fillId="0" borderId="0" xfId="0" applyFont="1" applyAlignment="1">
      <alignment/>
    </xf>
    <xf numFmtId="166" fontId="17" fillId="6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6" borderId="4" xfId="0" applyFont="1" applyFill="1" applyBorder="1" applyAlignment="1">
      <alignment/>
    </xf>
    <xf numFmtId="46" fontId="17" fillId="5" borderId="5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/>
    </xf>
    <xf numFmtId="0" fontId="31" fillId="0" borderId="0" xfId="0" applyFont="1" applyAlignment="1">
      <alignment/>
    </xf>
    <xf numFmtId="0" fontId="17" fillId="6" borderId="5" xfId="0" applyFont="1" applyFill="1" applyBorder="1" applyAlignment="1">
      <alignment/>
    </xf>
    <xf numFmtId="0" fontId="17" fillId="5" borderId="5" xfId="0" applyFont="1" applyFill="1" applyBorder="1" applyAlignment="1">
      <alignment horizontal="center"/>
    </xf>
    <xf numFmtId="46" fontId="29" fillId="5" borderId="4" xfId="0" applyNumberFormat="1" applyFont="1" applyFill="1" applyBorder="1" applyAlignment="1">
      <alignment horizontal="center"/>
    </xf>
    <xf numFmtId="46" fontId="14" fillId="5" borderId="4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21" fontId="14" fillId="0" borderId="4" xfId="0" applyNumberFormat="1" applyFont="1" applyBorder="1" applyAlignment="1">
      <alignment horizontal="center"/>
    </xf>
    <xf numFmtId="21" fontId="14" fillId="0" borderId="5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31" fillId="0" borderId="5" xfId="0" applyFont="1" applyBorder="1" applyAlignment="1">
      <alignment/>
    </xf>
    <xf numFmtId="0" fontId="26" fillId="0" borderId="0" xfId="0" applyFont="1" applyAlignment="1">
      <alignment/>
    </xf>
    <xf numFmtId="14" fontId="0" fillId="0" borderId="0" xfId="0" applyAlignment="1">
      <alignment/>
    </xf>
    <xf numFmtId="21" fontId="0" fillId="0" borderId="0" xfId="0" applyNumberFormat="1" applyAlignment="1">
      <alignment/>
    </xf>
    <xf numFmtId="0" fontId="31" fillId="2" borderId="0" xfId="0" applyFont="1" applyFill="1" applyAlignment="1">
      <alignment/>
    </xf>
    <xf numFmtId="14" fontId="31" fillId="0" borderId="0" xfId="0" applyFont="1" applyAlignment="1">
      <alignment/>
    </xf>
    <xf numFmtId="166" fontId="31" fillId="0" borderId="0" xfId="0" applyNumberFormat="1" applyFont="1" applyAlignment="1">
      <alignment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17" fillId="0" borderId="5" xfId="0" applyNumberFormat="1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4" fillId="0" borderId="5" xfId="0" applyFont="1" applyBorder="1" applyAlignment="1">
      <alignment horizontal="center"/>
    </xf>
    <xf numFmtId="21" fontId="31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21" fontId="0" fillId="2" borderId="0" xfId="0" applyNumberFormat="1" applyFill="1" applyAlignment="1">
      <alignment/>
    </xf>
    <xf numFmtId="0" fontId="14" fillId="5" borderId="24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4" fillId="6" borderId="24" xfId="0" applyFont="1" applyFill="1" applyBorder="1" applyAlignment="1">
      <alignment/>
    </xf>
    <xf numFmtId="21" fontId="14" fillId="0" borderId="5" xfId="0" applyNumberFormat="1" applyFont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166" fontId="14" fillId="6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6" fontId="14" fillId="5" borderId="5" xfId="0" applyNumberFormat="1" applyFont="1" applyFill="1" applyBorder="1" applyAlignment="1">
      <alignment horizontal="center"/>
    </xf>
    <xf numFmtId="0" fontId="14" fillId="5" borderId="5" xfId="0" applyFont="1" applyFill="1" applyBorder="1" applyAlignment="1">
      <alignment/>
    </xf>
    <xf numFmtId="0" fontId="14" fillId="6" borderId="5" xfId="0" applyFont="1" applyFill="1" applyBorder="1" applyAlignment="1">
      <alignment/>
    </xf>
    <xf numFmtId="0" fontId="17" fillId="6" borderId="5" xfId="0" applyFont="1" applyFill="1" applyBorder="1" applyAlignment="1">
      <alignment horizontal="center"/>
    </xf>
    <xf numFmtId="14" fontId="0" fillId="0" borderId="5" xfId="0" applyBorder="1" applyAlignment="1">
      <alignment/>
    </xf>
    <xf numFmtId="0" fontId="31" fillId="0" borderId="5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4" fontId="31" fillId="0" borderId="5" xfId="0" applyFont="1" applyBorder="1" applyAlignment="1">
      <alignment/>
    </xf>
    <xf numFmtId="0" fontId="31" fillId="2" borderId="5" xfId="0" applyFont="1" applyFill="1" applyBorder="1" applyAlignment="1">
      <alignment/>
    </xf>
    <xf numFmtId="1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32" fillId="0" borderId="5" xfId="0" applyFont="1" applyBorder="1" applyAlignment="1">
      <alignment/>
    </xf>
    <xf numFmtId="166" fontId="0" fillId="2" borderId="5" xfId="0" applyNumberFormat="1" applyFill="1" applyBorder="1" applyAlignment="1">
      <alignment/>
    </xf>
    <xf numFmtId="3" fontId="31" fillId="0" borderId="5" xfId="0" applyNumberFormat="1" applyFont="1" applyBorder="1" applyAlignment="1">
      <alignment/>
    </xf>
    <xf numFmtId="164" fontId="17" fillId="3" borderId="4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21" fontId="17" fillId="0" borderId="5" xfId="0" applyNumberFormat="1" applyFont="1" applyBorder="1" applyAlignment="1">
      <alignment horizontal="center"/>
    </xf>
    <xf numFmtId="21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46" fontId="14" fillId="0" borderId="5" xfId="0" applyNumberFormat="1" applyFont="1" applyBorder="1" applyAlignment="1">
      <alignment horizontal="center"/>
    </xf>
    <xf numFmtId="0" fontId="17" fillId="5" borderId="24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7" fillId="5" borderId="24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0" fontId="17" fillId="6" borderId="24" xfId="0" applyFont="1" applyFill="1" applyBorder="1" applyAlignment="1">
      <alignment/>
    </xf>
    <xf numFmtId="0" fontId="17" fillId="6" borderId="24" xfId="0" applyFont="1" applyFill="1" applyBorder="1" applyAlignment="1">
      <alignment/>
    </xf>
    <xf numFmtId="0" fontId="14" fillId="6" borderId="24" xfId="0" applyFont="1" applyFill="1" applyBorder="1" applyAlignment="1">
      <alignment/>
    </xf>
    <xf numFmtId="0" fontId="17" fillId="0" borderId="29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6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22" xfId="0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1" xfId="0" applyFont="1" applyBorder="1" applyAlignment="1">
      <alignment/>
    </xf>
    <xf numFmtId="0" fontId="17" fillId="0" borderId="31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1" xfId="0" applyFont="1" applyBorder="1" applyAlignment="1">
      <alignment/>
    </xf>
    <xf numFmtId="0" fontId="17" fillId="0" borderId="31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7" fillId="0" borderId="22" xfId="0" applyFont="1" applyFill="1" applyBorder="1" applyAlignment="1">
      <alignment horizontal="left"/>
    </xf>
    <xf numFmtId="164" fontId="13" fillId="3" borderId="14" xfId="0" applyNumberFormat="1" applyFont="1" applyFill="1" applyBorder="1" applyAlignment="1">
      <alignment horizontal="center"/>
    </xf>
    <xf numFmtId="46" fontId="13" fillId="5" borderId="14" xfId="0" applyNumberFormat="1" applyFont="1" applyFill="1" applyBorder="1" applyAlignment="1">
      <alignment horizontal="center"/>
    </xf>
    <xf numFmtId="166" fontId="13" fillId="6" borderId="14" xfId="0" applyNumberFormat="1" applyFont="1" applyFill="1" applyBorder="1" applyAlignment="1">
      <alignment horizontal="center"/>
    </xf>
    <xf numFmtId="21" fontId="13" fillId="0" borderId="14" xfId="0" applyNumberFormat="1" applyFont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/>
    </xf>
    <xf numFmtId="46" fontId="13" fillId="5" borderId="4" xfId="0" applyNumberFormat="1" applyFont="1" applyFill="1" applyBorder="1" applyAlignment="1">
      <alignment horizontal="center"/>
    </xf>
    <xf numFmtId="166" fontId="13" fillId="6" borderId="4" xfId="0" applyNumberFormat="1" applyFont="1" applyFill="1" applyBorder="1" applyAlignment="1">
      <alignment horizontal="center"/>
    </xf>
    <xf numFmtId="21" fontId="13" fillId="0" borderId="4" xfId="0" applyNumberFormat="1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164" fontId="13" fillId="3" borderId="4" xfId="0" applyNumberFormat="1" applyFont="1" applyFill="1" applyBorder="1" applyAlignment="1">
      <alignment horizontal="center"/>
    </xf>
    <xf numFmtId="164" fontId="13" fillId="3" borderId="32" xfId="0" applyNumberFormat="1" applyFont="1" applyFill="1" applyBorder="1" applyAlignment="1">
      <alignment horizontal="center"/>
    </xf>
    <xf numFmtId="46" fontId="13" fillId="5" borderId="32" xfId="0" applyNumberFormat="1" applyFont="1" applyFill="1" applyBorder="1" applyAlignment="1">
      <alignment horizontal="center"/>
    </xf>
    <xf numFmtId="166" fontId="13" fillId="6" borderId="32" xfId="0" applyNumberFormat="1" applyFont="1" applyFill="1" applyBorder="1" applyAlignment="1">
      <alignment horizontal="center"/>
    </xf>
    <xf numFmtId="21" fontId="13" fillId="0" borderId="32" xfId="0" applyNumberFormat="1" applyFont="1" applyBorder="1" applyAlignment="1">
      <alignment horizontal="center"/>
    </xf>
    <xf numFmtId="0" fontId="13" fillId="0" borderId="32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46" fontId="14" fillId="0" borderId="0" xfId="0" applyNumberFormat="1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46" fontId="14" fillId="0" borderId="0" xfId="0" applyNumberFormat="1" applyFont="1" applyFill="1" applyBorder="1" applyAlignment="1">
      <alignment/>
    </xf>
    <xf numFmtId="0" fontId="14" fillId="0" borderId="34" xfId="0" applyFont="1" applyBorder="1" applyAlignment="1">
      <alignment/>
    </xf>
    <xf numFmtId="46" fontId="14" fillId="0" borderId="5" xfId="0" applyNumberFormat="1" applyFont="1" applyBorder="1" applyAlignment="1">
      <alignment/>
    </xf>
    <xf numFmtId="0" fontId="14" fillId="0" borderId="5" xfId="0" applyFont="1" applyBorder="1" applyAlignment="1">
      <alignment horizontal="left"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/>
    </xf>
    <xf numFmtId="0" fontId="30" fillId="0" borderId="5" xfId="0" applyFont="1" applyFill="1" applyBorder="1" applyAlignment="1">
      <alignment horizontal="left"/>
    </xf>
    <xf numFmtId="0" fontId="30" fillId="0" borderId="31" xfId="0" applyFont="1" applyFill="1" applyBorder="1" applyAlignment="1">
      <alignment horizontal="left"/>
    </xf>
    <xf numFmtId="0" fontId="33" fillId="0" borderId="31" xfId="17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3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5" borderId="14" xfId="0" applyFont="1" applyFill="1" applyBorder="1" applyAlignment="1">
      <alignment/>
    </xf>
    <xf numFmtId="0" fontId="13" fillId="6" borderId="14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9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5" borderId="4" xfId="0" applyFont="1" applyFill="1" applyBorder="1" applyAlignment="1">
      <alignment/>
    </xf>
    <xf numFmtId="0" fontId="13" fillId="6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5" borderId="32" xfId="0" applyFont="1" applyFill="1" applyBorder="1" applyAlignment="1">
      <alignment/>
    </xf>
    <xf numFmtId="0" fontId="13" fillId="6" borderId="32" xfId="0" applyFont="1" applyFill="1" applyBorder="1" applyAlignment="1">
      <alignment/>
    </xf>
    <xf numFmtId="0" fontId="13" fillId="0" borderId="11" xfId="0" applyFont="1" applyBorder="1" applyAlignment="1">
      <alignment/>
    </xf>
    <xf numFmtId="49" fontId="13" fillId="0" borderId="0" xfId="0" applyNumberFormat="1" applyFont="1" applyFill="1" applyBorder="1" applyAlignment="1">
      <alignment horizontal="center" wrapText="1"/>
    </xf>
    <xf numFmtId="49" fontId="13" fillId="5" borderId="20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164" fontId="17" fillId="3" borderId="17" xfId="0" applyNumberFormat="1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166" fontId="17" fillId="6" borderId="17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7" fillId="6" borderId="17" xfId="0" applyFont="1" applyFill="1" applyBorder="1" applyAlignment="1">
      <alignment/>
    </xf>
    <xf numFmtId="49" fontId="13" fillId="3" borderId="38" xfId="0" applyNumberFormat="1" applyFont="1" applyFill="1" applyBorder="1" applyAlignment="1">
      <alignment horizontal="center" wrapText="1"/>
    </xf>
    <xf numFmtId="0" fontId="13" fillId="3" borderId="39" xfId="0" applyFont="1" applyFill="1" applyBorder="1" applyAlignment="1">
      <alignment/>
    </xf>
    <xf numFmtId="0" fontId="13" fillId="3" borderId="40" xfId="0" applyFont="1" applyFill="1" applyBorder="1" applyAlignment="1">
      <alignment/>
    </xf>
    <xf numFmtId="0" fontId="17" fillId="3" borderId="40" xfId="0" applyFont="1" applyFill="1" applyBorder="1" applyAlignment="1">
      <alignment/>
    </xf>
    <xf numFmtId="0" fontId="13" fillId="3" borderId="41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14" fillId="3" borderId="40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0" fontId="17" fillId="3" borderId="34" xfId="0" applyFont="1" applyFill="1" applyBorder="1" applyAlignment="1">
      <alignment/>
    </xf>
    <xf numFmtId="0" fontId="14" fillId="3" borderId="34" xfId="0" applyFont="1" applyFill="1" applyBorder="1" applyAlignment="1">
      <alignment/>
    </xf>
    <xf numFmtId="0" fontId="14" fillId="3" borderId="42" xfId="0" applyFont="1" applyFill="1" applyBorder="1" applyAlignment="1">
      <alignment/>
    </xf>
    <xf numFmtId="0" fontId="17" fillId="3" borderId="42" xfId="0" applyFont="1" applyFill="1" applyBorder="1" applyAlignment="1">
      <alignment/>
    </xf>
    <xf numFmtId="0" fontId="14" fillId="3" borderId="42" xfId="0" applyFont="1" applyFill="1" applyBorder="1" applyAlignment="1">
      <alignment/>
    </xf>
    <xf numFmtId="0" fontId="17" fillId="3" borderId="42" xfId="0" applyFont="1" applyFill="1" applyBorder="1" applyAlignment="1">
      <alignment/>
    </xf>
    <xf numFmtId="0" fontId="17" fillId="3" borderId="43" xfId="0" applyFont="1" applyFill="1" applyBorder="1" applyAlignment="1">
      <alignment/>
    </xf>
    <xf numFmtId="0" fontId="13" fillId="3" borderId="44" xfId="0" applyFont="1" applyFill="1" applyBorder="1" applyAlignment="1">
      <alignment horizontal="center"/>
    </xf>
    <xf numFmtId="0" fontId="17" fillId="3" borderId="5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7" fillId="5" borderId="17" xfId="0" applyFont="1" applyFill="1" applyBorder="1" applyAlignment="1">
      <alignment/>
    </xf>
    <xf numFmtId="0" fontId="13" fillId="7" borderId="27" xfId="0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 wrapText="1"/>
    </xf>
    <xf numFmtId="166" fontId="13" fillId="7" borderId="14" xfId="0" applyNumberFormat="1" applyFont="1" applyFill="1" applyBorder="1" applyAlignment="1">
      <alignment horizontal="center"/>
    </xf>
    <xf numFmtId="166" fontId="13" fillId="7" borderId="4" xfId="0" applyNumberFormat="1" applyFont="1" applyFill="1" applyBorder="1" applyAlignment="1">
      <alignment horizontal="center"/>
    </xf>
    <xf numFmtId="166" fontId="17" fillId="7" borderId="4" xfId="0" applyNumberFormat="1" applyFont="1" applyFill="1" applyBorder="1" applyAlignment="1">
      <alignment horizontal="center"/>
    </xf>
    <xf numFmtId="166" fontId="13" fillId="7" borderId="32" xfId="0" applyNumberFormat="1" applyFont="1" applyFill="1" applyBorder="1" applyAlignment="1">
      <alignment horizontal="center"/>
    </xf>
    <xf numFmtId="166" fontId="14" fillId="7" borderId="4" xfId="0" applyNumberFormat="1" applyFont="1" applyFill="1" applyBorder="1" applyAlignment="1">
      <alignment horizontal="center"/>
    </xf>
    <xf numFmtId="166" fontId="14" fillId="7" borderId="5" xfId="0" applyNumberFormat="1" applyFont="1" applyFill="1" applyBorder="1" applyAlignment="1">
      <alignment horizontal="center"/>
    </xf>
    <xf numFmtId="166" fontId="17" fillId="7" borderId="5" xfId="0" applyNumberFormat="1" applyFont="1" applyFill="1" applyBorder="1" applyAlignment="1">
      <alignment horizontal="center"/>
    </xf>
    <xf numFmtId="166" fontId="17" fillId="7" borderId="5" xfId="0" applyNumberFormat="1" applyFont="1" applyFill="1" applyBorder="1" applyAlignment="1">
      <alignment horizontal="center"/>
    </xf>
    <xf numFmtId="166" fontId="14" fillId="7" borderId="5" xfId="0" applyNumberFormat="1" applyFont="1" applyFill="1" applyBorder="1" applyAlignment="1">
      <alignment horizontal="center"/>
    </xf>
    <xf numFmtId="166" fontId="17" fillId="7" borderId="17" xfId="0" applyNumberFormat="1" applyFont="1" applyFill="1" applyBorder="1" applyAlignment="1">
      <alignment horizontal="center"/>
    </xf>
    <xf numFmtId="0" fontId="14" fillId="7" borderId="8" xfId="0" applyFont="1" applyFill="1" applyBorder="1" applyAlignment="1">
      <alignment/>
    </xf>
    <xf numFmtId="49" fontId="13" fillId="7" borderId="20" xfId="0" applyNumberFormat="1" applyFont="1" applyFill="1" applyBorder="1" applyAlignment="1">
      <alignment horizontal="center" wrapText="1"/>
    </xf>
    <xf numFmtId="0" fontId="13" fillId="7" borderId="14" xfId="0" applyFont="1" applyFill="1" applyBorder="1" applyAlignment="1">
      <alignment/>
    </xf>
    <xf numFmtId="0" fontId="13" fillId="7" borderId="4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13" fillId="7" borderId="32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5" xfId="0" applyFont="1" applyFill="1" applyBorder="1" applyAlignment="1">
      <alignment/>
    </xf>
    <xf numFmtId="0" fontId="17" fillId="7" borderId="5" xfId="0" applyFont="1" applyFill="1" applyBorder="1" applyAlignment="1">
      <alignment/>
    </xf>
    <xf numFmtId="0" fontId="17" fillId="7" borderId="5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14" fillId="7" borderId="4" xfId="0" applyFont="1" applyFill="1" applyBorder="1" applyAlignment="1">
      <alignment/>
    </xf>
    <xf numFmtId="0" fontId="14" fillId="7" borderId="5" xfId="0" applyFont="1" applyFill="1" applyBorder="1" applyAlignment="1">
      <alignment/>
    </xf>
    <xf numFmtId="0" fontId="14" fillId="7" borderId="24" xfId="0" applyFont="1" applyFill="1" applyBorder="1" applyAlignment="1">
      <alignment/>
    </xf>
    <xf numFmtId="0" fontId="17" fillId="7" borderId="24" xfId="0" applyFont="1" applyFill="1" applyBorder="1" applyAlignment="1">
      <alignment/>
    </xf>
    <xf numFmtId="0" fontId="17" fillId="7" borderId="24" xfId="0" applyFont="1" applyFill="1" applyBorder="1" applyAlignment="1">
      <alignment/>
    </xf>
    <xf numFmtId="0" fontId="14" fillId="7" borderId="24" xfId="0" applyFont="1" applyFill="1" applyBorder="1" applyAlignment="1">
      <alignment/>
    </xf>
    <xf numFmtId="0" fontId="17" fillId="7" borderId="17" xfId="0" applyFont="1" applyFill="1" applyBorder="1" applyAlignment="1">
      <alignment/>
    </xf>
    <xf numFmtId="0" fontId="14" fillId="8" borderId="9" xfId="0" applyFont="1" applyFill="1" applyBorder="1" applyAlignment="1">
      <alignment/>
    </xf>
    <xf numFmtId="49" fontId="13" fillId="8" borderId="21" xfId="0" applyNumberFormat="1" applyFont="1" applyFill="1" applyBorder="1" applyAlignment="1">
      <alignment horizontal="center" wrapText="1"/>
    </xf>
    <xf numFmtId="0" fontId="13" fillId="8" borderId="45" xfId="0" applyFont="1" applyFill="1" applyBorder="1" applyAlignment="1">
      <alignment/>
    </xf>
    <xf numFmtId="0" fontId="17" fillId="8" borderId="45" xfId="0" applyFont="1" applyFill="1" applyBorder="1" applyAlignment="1">
      <alignment/>
    </xf>
    <xf numFmtId="0" fontId="13" fillId="8" borderId="46" xfId="0" applyFont="1" applyFill="1" applyBorder="1" applyAlignment="1">
      <alignment/>
    </xf>
    <xf numFmtId="0" fontId="14" fillId="8" borderId="45" xfId="0" applyFont="1" applyFill="1" applyBorder="1" applyAlignment="1">
      <alignment/>
    </xf>
    <xf numFmtId="0" fontId="17" fillId="8" borderId="45" xfId="0" applyFont="1" applyFill="1" applyBorder="1" applyAlignment="1">
      <alignment/>
    </xf>
    <xf numFmtId="0" fontId="14" fillId="8" borderId="45" xfId="0" applyFont="1" applyFill="1" applyBorder="1" applyAlignment="1">
      <alignment/>
    </xf>
    <xf numFmtId="0" fontId="17" fillId="8" borderId="46" xfId="0" applyFont="1" applyFill="1" applyBorder="1" applyAlignment="1">
      <alignment/>
    </xf>
    <xf numFmtId="0" fontId="13" fillId="8" borderId="47" xfId="0" applyFont="1" applyFill="1" applyBorder="1" applyAlignment="1">
      <alignment horizontal="center"/>
    </xf>
    <xf numFmtId="49" fontId="13" fillId="8" borderId="21" xfId="0" applyNumberFormat="1" applyFont="1" applyFill="1" applyBorder="1" applyAlignment="1">
      <alignment horizontal="center" wrapText="1"/>
    </xf>
    <xf numFmtId="164" fontId="13" fillId="8" borderId="15" xfId="0" applyNumberFormat="1" applyFont="1" applyFill="1" applyBorder="1" applyAlignment="1">
      <alignment horizontal="center"/>
    </xf>
    <xf numFmtId="164" fontId="13" fillId="8" borderId="45" xfId="0" applyNumberFormat="1" applyFont="1" applyFill="1" applyBorder="1" applyAlignment="1">
      <alignment horizontal="center"/>
    </xf>
    <xf numFmtId="164" fontId="17" fillId="8" borderId="45" xfId="0" applyNumberFormat="1" applyFont="1" applyFill="1" applyBorder="1" applyAlignment="1">
      <alignment horizontal="center"/>
    </xf>
    <xf numFmtId="164" fontId="13" fillId="8" borderId="46" xfId="0" applyNumberFormat="1" applyFont="1" applyFill="1" applyBorder="1" applyAlignment="1">
      <alignment horizontal="center"/>
    </xf>
    <xf numFmtId="164" fontId="14" fillId="8" borderId="45" xfId="0" applyNumberFormat="1" applyFont="1" applyFill="1" applyBorder="1" applyAlignment="1">
      <alignment horizontal="center"/>
    </xf>
    <xf numFmtId="164" fontId="14" fillId="8" borderId="23" xfId="0" applyNumberFormat="1" applyFont="1" applyFill="1" applyBorder="1" applyAlignment="1">
      <alignment horizontal="center"/>
    </xf>
    <xf numFmtId="164" fontId="17" fillId="8" borderId="23" xfId="0" applyNumberFormat="1" applyFont="1" applyFill="1" applyBorder="1" applyAlignment="1">
      <alignment horizontal="center"/>
    </xf>
    <xf numFmtId="164" fontId="17" fillId="8" borderId="18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ajznami.pl/" TargetMode="External" /><Relationship Id="rId2" Type="http://schemas.openxmlformats.org/officeDocument/2006/relationships/hyperlink" Target="http://www.biegajznami.pl/" TargetMode="External" /><Relationship Id="rId3" Type="http://schemas.openxmlformats.org/officeDocument/2006/relationships/hyperlink" Target="http://www.biegopolski.pl/" TargetMode="External" /><Relationship Id="rId4" Type="http://schemas.openxmlformats.org/officeDocument/2006/relationships/hyperlink" Target="http://www.biegajznami.pl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opolski.pl/" TargetMode="External" /><Relationship Id="rId2" Type="http://schemas.openxmlformats.org/officeDocument/2006/relationships/hyperlink" Target="http://www.biegajznami.pl/zabrze" TargetMode="External" /><Relationship Id="rId3" Type="http://schemas.openxmlformats.org/officeDocument/2006/relationships/hyperlink" Target="http://www.biegajznami.pl/zabrze" TargetMode="External" /><Relationship Id="rId4" Type="http://schemas.openxmlformats.org/officeDocument/2006/relationships/hyperlink" Target="http://www.biegajznami.pl/" TargetMode="External" /><Relationship Id="rId5" Type="http://schemas.openxmlformats.org/officeDocument/2006/relationships/hyperlink" Target="http://www.biegajznami.pl/" TargetMode="External" /><Relationship Id="rId6" Type="http://schemas.openxmlformats.org/officeDocument/2006/relationships/hyperlink" Target="http://www.biegajznami.pl/" TargetMode="External" /><Relationship Id="rId7" Type="http://schemas.openxmlformats.org/officeDocument/2006/relationships/hyperlink" Target="http://www.biegajznami.pl/bytom" TargetMode="External" /><Relationship Id="rId8" Type="http://schemas.openxmlformats.org/officeDocument/2006/relationships/hyperlink" Target="http://www.biegopolsk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9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9" sqref="P9"/>
    </sheetView>
  </sheetViews>
  <sheetFormatPr defaultColWidth="9.140625" defaultRowHeight="12.75"/>
  <cols>
    <col min="1" max="1" width="5.28125" style="161" customWidth="1"/>
    <col min="2" max="2" width="18.421875" style="0" customWidth="1"/>
    <col min="4" max="4" width="4.8515625" style="0" customWidth="1"/>
    <col min="5" max="5" width="7.8515625" style="166" customWidth="1"/>
    <col min="6" max="6" width="7.421875" style="0" customWidth="1"/>
    <col min="7" max="7" width="21.421875" style="0" customWidth="1"/>
    <col min="8" max="9" width="9.140625" style="217" customWidth="1"/>
    <col min="10" max="12" width="9.140625" style="218" customWidth="1"/>
    <col min="13" max="13" width="9.140625" style="217" hidden="1" customWidth="1"/>
    <col min="14" max="14" width="9.8515625" style="240" customWidth="1"/>
    <col min="15" max="16" width="5.421875" style="219" customWidth="1"/>
    <col min="17" max="17" width="5.00390625" style="219" customWidth="1"/>
    <col min="18" max="19" width="5.421875" style="219" customWidth="1"/>
    <col min="20" max="20" width="5.421875" style="219" hidden="1" customWidth="1"/>
    <col min="21" max="21" width="6.8515625" style="219" customWidth="1"/>
    <col min="22" max="22" width="5.28125" style="0" customWidth="1"/>
    <col min="23" max="23" width="23.57421875" style="230" hidden="1" customWidth="1"/>
    <col min="24" max="24" width="10.57421875" style="230" hidden="1" customWidth="1"/>
    <col min="25" max="25" width="9.140625" style="230" customWidth="1"/>
    <col min="26" max="26" width="8.28125" style="230" customWidth="1"/>
    <col min="27" max="30" width="9.140625" style="230" customWidth="1"/>
  </cols>
  <sheetData>
    <row r="1" spans="1:30" s="163" customFormat="1" ht="15.75">
      <c r="A1" s="180" t="s">
        <v>1947</v>
      </c>
      <c r="E1" s="179"/>
      <c r="H1" s="256">
        <f aca="true" t="shared" si="0" ref="H1:N1">SUM(H5:H1549)</f>
        <v>4.65181712962963</v>
      </c>
      <c r="I1" s="256">
        <f t="shared" si="0"/>
        <v>8.005034722222215</v>
      </c>
      <c r="J1" s="256">
        <f t="shared" si="0"/>
        <v>10.285949074074077</v>
      </c>
      <c r="K1" s="256">
        <f t="shared" si="0"/>
        <v>16.591226851851832</v>
      </c>
      <c r="L1" s="256">
        <f t="shared" si="0"/>
        <v>17.10414351851852</v>
      </c>
      <c r="M1" s="256">
        <f t="shared" si="0"/>
        <v>0</v>
      </c>
      <c r="N1" s="488">
        <f t="shared" si="0"/>
        <v>56.63817129629643</v>
      </c>
      <c r="O1" s="181">
        <f aca="true" t="shared" si="1" ref="O1:T1">SUM(O5:O1549)</f>
        <v>142</v>
      </c>
      <c r="P1" s="181">
        <f t="shared" si="1"/>
        <v>248</v>
      </c>
      <c r="Q1" s="181">
        <f t="shared" si="1"/>
        <v>315</v>
      </c>
      <c r="R1" s="181">
        <f t="shared" si="1"/>
        <v>504</v>
      </c>
      <c r="S1" s="181">
        <f t="shared" si="1"/>
        <v>484</v>
      </c>
      <c r="T1" s="181">
        <f t="shared" si="1"/>
        <v>0</v>
      </c>
      <c r="U1" s="182">
        <f>SUM(O1:T1)</f>
        <v>1693</v>
      </c>
      <c r="V1" s="181">
        <f>SUBTOTAL(9,V5:V1391)</f>
        <v>1095</v>
      </c>
      <c r="W1" s="181">
        <f>SUBTOTAL(9,W5:W1391)</f>
        <v>1095</v>
      </c>
      <c r="X1" s="231"/>
      <c r="Y1" s="231"/>
      <c r="Z1" s="231"/>
      <c r="AA1" s="231"/>
      <c r="AB1" s="231"/>
      <c r="AC1" s="231"/>
      <c r="AD1" s="231"/>
    </row>
    <row r="2" spans="1:21" ht="16.5" thickBot="1">
      <c r="A2" s="180" t="s">
        <v>2007</v>
      </c>
      <c r="H2" s="489">
        <f aca="true" t="shared" si="2" ref="H2:N2">H1/O1</f>
        <v>0.032759275560772044</v>
      </c>
      <c r="I2" s="489">
        <f t="shared" si="2"/>
        <v>0.03227836581541216</v>
      </c>
      <c r="J2" s="256">
        <f t="shared" si="2"/>
        <v>0.03265380658436215</v>
      </c>
      <c r="K2" s="256">
        <f t="shared" si="2"/>
        <v>0.03291910089653141</v>
      </c>
      <c r="L2" s="256">
        <f t="shared" si="2"/>
        <v>0.03533913950107132</v>
      </c>
      <c r="M2" s="256" t="e">
        <f t="shared" si="2"/>
        <v>#DIV/0!</v>
      </c>
      <c r="N2" s="488">
        <f t="shared" si="2"/>
        <v>0.03345432445144503</v>
      </c>
      <c r="O2" s="181"/>
      <c r="P2" s="181"/>
      <c r="Q2" s="181"/>
      <c r="R2" s="181"/>
      <c r="S2" s="181"/>
      <c r="T2" s="181"/>
      <c r="U2" s="183"/>
    </row>
    <row r="3" spans="1:22" ht="13.5" thickBot="1">
      <c r="A3" s="166"/>
      <c r="H3" s="434">
        <v>10</v>
      </c>
      <c r="I3" s="184">
        <v>10</v>
      </c>
      <c r="J3" s="185">
        <v>10</v>
      </c>
      <c r="K3" s="439">
        <v>10</v>
      </c>
      <c r="L3" s="186">
        <v>10</v>
      </c>
      <c r="M3" s="186"/>
      <c r="N3" s="478">
        <f>SUM(H3:M3)</f>
        <v>50</v>
      </c>
      <c r="O3" s="187" t="s">
        <v>1946</v>
      </c>
      <c r="P3" s="188"/>
      <c r="Q3" s="189"/>
      <c r="R3" s="451"/>
      <c r="S3" s="190"/>
      <c r="T3" s="190"/>
      <c r="U3" s="469"/>
      <c r="V3" s="40"/>
    </row>
    <row r="4" spans="1:22" ht="24.75" thickBot="1">
      <c r="A4" s="164" t="s">
        <v>1101</v>
      </c>
      <c r="B4" s="162" t="s">
        <v>3697</v>
      </c>
      <c r="C4" s="162" t="s">
        <v>3698</v>
      </c>
      <c r="D4" s="162" t="s">
        <v>1102</v>
      </c>
      <c r="E4" s="162" t="s">
        <v>375</v>
      </c>
      <c r="F4" s="162" t="s">
        <v>3699</v>
      </c>
      <c r="G4" s="165" t="s">
        <v>3700</v>
      </c>
      <c r="H4" s="191">
        <v>2006</v>
      </c>
      <c r="I4" s="192" t="s">
        <v>1941</v>
      </c>
      <c r="J4" s="193" t="s">
        <v>1942</v>
      </c>
      <c r="K4" s="440" t="s">
        <v>1943</v>
      </c>
      <c r="L4" s="194" t="s">
        <v>1944</v>
      </c>
      <c r="M4" s="194" t="s">
        <v>2006</v>
      </c>
      <c r="N4" s="479" t="s">
        <v>1945</v>
      </c>
      <c r="O4" s="419">
        <v>2006</v>
      </c>
      <c r="P4" s="409" t="s">
        <v>1941</v>
      </c>
      <c r="Q4" s="193" t="s">
        <v>1942</v>
      </c>
      <c r="R4" s="452" t="s">
        <v>1943</v>
      </c>
      <c r="S4" s="410" t="s">
        <v>1944</v>
      </c>
      <c r="T4" s="410" t="s">
        <v>2006</v>
      </c>
      <c r="U4" s="470" t="s">
        <v>1945</v>
      </c>
      <c r="V4" s="408" t="s">
        <v>2000</v>
      </c>
    </row>
    <row r="5" spans="1:30" s="217" customFormat="1" ht="12">
      <c r="A5" s="384">
        <v>1</v>
      </c>
      <c r="B5" s="385" t="s">
        <v>310</v>
      </c>
      <c r="C5" s="385" t="s">
        <v>67</v>
      </c>
      <c r="D5" s="386" t="s">
        <v>1104</v>
      </c>
      <c r="E5" s="385" t="s">
        <v>25</v>
      </c>
      <c r="F5" s="385" t="s">
        <v>390</v>
      </c>
      <c r="G5" s="387" t="s">
        <v>311</v>
      </c>
      <c r="H5" s="338">
        <v>0.025740740740740745</v>
      </c>
      <c r="I5" s="339">
        <v>0.025219907407407406</v>
      </c>
      <c r="J5" s="340">
        <v>0.02585648148148148</v>
      </c>
      <c r="K5" s="441">
        <v>0.026134259259259256</v>
      </c>
      <c r="L5" s="341">
        <v>0.02908564814814815</v>
      </c>
      <c r="M5" s="388"/>
      <c r="N5" s="480">
        <f>H5+I5+J5+K5+L5+M5</f>
        <v>0.13203703703703704</v>
      </c>
      <c r="O5" s="420">
        <v>1</v>
      </c>
      <c r="P5" s="389">
        <v>1</v>
      </c>
      <c r="Q5" s="390">
        <v>1</v>
      </c>
      <c r="R5" s="453">
        <v>1</v>
      </c>
      <c r="S5" s="346">
        <v>1</v>
      </c>
      <c r="T5" s="346"/>
      <c r="U5" s="471">
        <f>SUM(O5:T5)</f>
        <v>5</v>
      </c>
      <c r="V5" s="391">
        <v>1</v>
      </c>
      <c r="W5" s="359">
        <f>IF(U5&gt;0,1,0)</f>
        <v>1</v>
      </c>
      <c r="X5" s="359"/>
      <c r="Y5" s="359"/>
      <c r="Z5" s="359"/>
      <c r="AA5" s="359"/>
      <c r="AB5" s="360"/>
      <c r="AC5" s="359"/>
      <c r="AD5" s="359"/>
    </row>
    <row r="6" spans="1:30" s="217" customFormat="1" ht="12">
      <c r="A6" s="392">
        <f>A5+1</f>
        <v>2</v>
      </c>
      <c r="B6" s="393" t="s">
        <v>77</v>
      </c>
      <c r="C6" s="393" t="s">
        <v>3765</v>
      </c>
      <c r="D6" s="394" t="s">
        <v>1104</v>
      </c>
      <c r="E6" s="393" t="s">
        <v>78</v>
      </c>
      <c r="F6" s="393" t="s">
        <v>390</v>
      </c>
      <c r="G6" s="395" t="s">
        <v>3729</v>
      </c>
      <c r="H6" s="342">
        <v>0.026168981481481477</v>
      </c>
      <c r="I6" s="343">
        <v>0.026435185185185187</v>
      </c>
      <c r="J6" s="344">
        <v>0.02634259259259259</v>
      </c>
      <c r="K6" s="442">
        <v>0.02673611111111111</v>
      </c>
      <c r="L6" s="345">
        <v>0.027951388888888887</v>
      </c>
      <c r="M6" s="396"/>
      <c r="N6" s="481">
        <f>H6+I6+J6+K6+L6+M6</f>
        <v>0.13363425925925926</v>
      </c>
      <c r="O6" s="421">
        <v>1</v>
      </c>
      <c r="P6" s="397">
        <v>1</v>
      </c>
      <c r="Q6" s="398">
        <v>1</v>
      </c>
      <c r="R6" s="454">
        <v>1</v>
      </c>
      <c r="S6" s="347">
        <v>1</v>
      </c>
      <c r="T6" s="347"/>
      <c r="U6" s="471">
        <f aca="true" t="shared" si="3" ref="U6:U69">SUM(O6:T6)</f>
        <v>5</v>
      </c>
      <c r="V6" s="391">
        <v>1</v>
      </c>
      <c r="W6" s="359">
        <f aca="true" t="shared" si="4" ref="W6:W69">IF(U6&gt;0,1,0)</f>
        <v>1</v>
      </c>
      <c r="X6" s="359"/>
      <c r="Y6" s="359"/>
      <c r="Z6" s="359"/>
      <c r="AA6" s="359"/>
      <c r="AB6" s="360"/>
      <c r="AC6" s="359"/>
      <c r="AD6" s="359"/>
    </row>
    <row r="7" spans="1:30" s="217" customFormat="1" ht="12">
      <c r="A7" s="392">
        <f aca="true" t="shared" si="5" ref="A7:A27">A6+1</f>
        <v>3</v>
      </c>
      <c r="B7" s="393" t="s">
        <v>349</v>
      </c>
      <c r="C7" s="393" t="s">
        <v>63</v>
      </c>
      <c r="D7" s="394" t="s">
        <v>1104</v>
      </c>
      <c r="E7" s="393" t="s">
        <v>3830</v>
      </c>
      <c r="F7" s="393" t="s">
        <v>390</v>
      </c>
      <c r="G7" s="395" t="s">
        <v>3729</v>
      </c>
      <c r="H7" s="342">
        <v>0.026875</v>
      </c>
      <c r="I7" s="343">
        <v>0.03186342592592593</v>
      </c>
      <c r="J7" s="344">
        <v>0.024340277777777777</v>
      </c>
      <c r="K7" s="442">
        <v>0.02511574074074074</v>
      </c>
      <c r="L7" s="345">
        <v>0.027557870370370368</v>
      </c>
      <c r="M7" s="396"/>
      <c r="N7" s="481">
        <f>H7+I7+J7+K7+L7+M7</f>
        <v>0.1357523148148148</v>
      </c>
      <c r="O7" s="421">
        <v>1</v>
      </c>
      <c r="P7" s="397">
        <v>1</v>
      </c>
      <c r="Q7" s="398">
        <v>1</v>
      </c>
      <c r="R7" s="454">
        <v>1</v>
      </c>
      <c r="S7" s="347">
        <v>1</v>
      </c>
      <c r="T7" s="347"/>
      <c r="U7" s="471">
        <f t="shared" si="3"/>
        <v>5</v>
      </c>
      <c r="V7" s="399">
        <v>1</v>
      </c>
      <c r="W7" s="359">
        <f t="shared" si="4"/>
        <v>1</v>
      </c>
      <c r="X7" s="359"/>
      <c r="Y7" s="359"/>
      <c r="Z7" s="359"/>
      <c r="AA7" s="359"/>
      <c r="AB7" s="360"/>
      <c r="AC7" s="359"/>
      <c r="AD7" s="359"/>
    </row>
    <row r="8" spans="1:30" s="217" customFormat="1" ht="12">
      <c r="A8" s="392">
        <f t="shared" si="5"/>
        <v>4</v>
      </c>
      <c r="B8" s="393" t="s">
        <v>173</v>
      </c>
      <c r="C8" s="393" t="s">
        <v>3836</v>
      </c>
      <c r="D8" s="394" t="s">
        <v>1104</v>
      </c>
      <c r="E8" s="393" t="s">
        <v>170</v>
      </c>
      <c r="F8" s="393" t="s">
        <v>390</v>
      </c>
      <c r="G8" s="395" t="s">
        <v>3734</v>
      </c>
      <c r="H8" s="342">
        <v>0.02884259259259259</v>
      </c>
      <c r="I8" s="343">
        <v>0.02829861111111111</v>
      </c>
      <c r="J8" s="344">
        <v>0.028738425925925924</v>
      </c>
      <c r="K8" s="442">
        <v>0.029004629629629627</v>
      </c>
      <c r="L8" s="345">
        <v>0.03078703703703704</v>
      </c>
      <c r="M8" s="396"/>
      <c r="N8" s="481">
        <f>H8+I8+J8+K8+L8+M8</f>
        <v>0.1456712962962963</v>
      </c>
      <c r="O8" s="421">
        <v>1</v>
      </c>
      <c r="P8" s="397">
        <v>1</v>
      </c>
      <c r="Q8" s="398">
        <v>1</v>
      </c>
      <c r="R8" s="454">
        <v>1</v>
      </c>
      <c r="S8" s="347">
        <v>1</v>
      </c>
      <c r="T8" s="347"/>
      <c r="U8" s="471">
        <f t="shared" si="3"/>
        <v>5</v>
      </c>
      <c r="V8" s="391">
        <v>1</v>
      </c>
      <c r="W8" s="359">
        <f t="shared" si="4"/>
        <v>1</v>
      </c>
      <c r="X8" s="359"/>
      <c r="Y8" s="359"/>
      <c r="Z8" s="359"/>
      <c r="AA8" s="359"/>
      <c r="AB8" s="360"/>
      <c r="AC8" s="359"/>
      <c r="AD8" s="359"/>
    </row>
    <row r="9" spans="1:30" s="217" customFormat="1" ht="12">
      <c r="A9" s="392">
        <f t="shared" si="5"/>
        <v>5</v>
      </c>
      <c r="B9" s="393" t="s">
        <v>324</v>
      </c>
      <c r="C9" s="393" t="s">
        <v>3852</v>
      </c>
      <c r="D9" s="394" t="s">
        <v>1104</v>
      </c>
      <c r="E9" s="393" t="s">
        <v>22</v>
      </c>
      <c r="F9" s="393" t="s">
        <v>390</v>
      </c>
      <c r="G9" s="395" t="s">
        <v>3829</v>
      </c>
      <c r="H9" s="342">
        <v>0.03006944444444444</v>
      </c>
      <c r="I9" s="343">
        <v>0.028738425925925924</v>
      </c>
      <c r="J9" s="344">
        <v>0.029004629629629627</v>
      </c>
      <c r="K9" s="442">
        <v>0.029560185185185182</v>
      </c>
      <c r="L9" s="345">
        <v>0.03158564814814815</v>
      </c>
      <c r="M9" s="396"/>
      <c r="N9" s="481">
        <f>H9+I9+J9+K9+L9+M9</f>
        <v>0.14895833333333333</v>
      </c>
      <c r="O9" s="421">
        <v>1</v>
      </c>
      <c r="P9" s="397">
        <v>1</v>
      </c>
      <c r="Q9" s="398">
        <v>1</v>
      </c>
      <c r="R9" s="454">
        <v>1</v>
      </c>
      <c r="S9" s="347">
        <v>1</v>
      </c>
      <c r="T9" s="347"/>
      <c r="U9" s="471">
        <f t="shared" si="3"/>
        <v>5</v>
      </c>
      <c r="V9" s="391">
        <v>1</v>
      </c>
      <c r="W9" s="359">
        <f t="shared" si="4"/>
        <v>1</v>
      </c>
      <c r="X9" s="359"/>
      <c r="Y9" s="359"/>
      <c r="Z9" s="359"/>
      <c r="AA9" s="359"/>
      <c r="AB9" s="360"/>
      <c r="AC9" s="359"/>
      <c r="AD9" s="359"/>
    </row>
    <row r="10" spans="1:30" s="319" customFormat="1" ht="12">
      <c r="A10" s="312">
        <f t="shared" si="5"/>
        <v>6</v>
      </c>
      <c r="B10" s="313" t="s">
        <v>223</v>
      </c>
      <c r="C10" s="313" t="s">
        <v>224</v>
      </c>
      <c r="D10" s="313" t="s">
        <v>1103</v>
      </c>
      <c r="E10" s="313">
        <v>1987</v>
      </c>
      <c r="F10" s="314" t="s">
        <v>390</v>
      </c>
      <c r="G10" s="315" t="s">
        <v>3729</v>
      </c>
      <c r="H10" s="298">
        <v>0.031157407407407408</v>
      </c>
      <c r="I10" s="249">
        <v>0.03525462962962963</v>
      </c>
      <c r="J10" s="241">
        <v>0.0275</v>
      </c>
      <c r="K10" s="443">
        <v>0.027291666666666665</v>
      </c>
      <c r="L10" s="301">
        <v>0.027777777777777776</v>
      </c>
      <c r="M10" s="302"/>
      <c r="N10" s="482">
        <f>H10+I10+J10+K10+L10+M10</f>
        <v>0.1489814814814815</v>
      </c>
      <c r="O10" s="422">
        <v>1</v>
      </c>
      <c r="P10" s="251">
        <v>1</v>
      </c>
      <c r="Q10" s="243">
        <v>1</v>
      </c>
      <c r="R10" s="455">
        <v>1</v>
      </c>
      <c r="S10" s="242">
        <v>1</v>
      </c>
      <c r="T10" s="242"/>
      <c r="U10" s="472">
        <f t="shared" si="3"/>
        <v>5</v>
      </c>
      <c r="V10" s="316">
        <v>1</v>
      </c>
      <c r="W10" s="359">
        <f t="shared" si="4"/>
        <v>1</v>
      </c>
      <c r="X10" s="317"/>
      <c r="Y10" s="317"/>
      <c r="Z10" s="317"/>
      <c r="AA10" s="317"/>
      <c r="AB10" s="318"/>
      <c r="AC10" s="317"/>
      <c r="AD10" s="317"/>
    </row>
    <row r="11" spans="1:30" s="217" customFormat="1" ht="12">
      <c r="A11" s="392">
        <f t="shared" si="5"/>
        <v>7</v>
      </c>
      <c r="B11" s="393" t="s">
        <v>297</v>
      </c>
      <c r="C11" s="393" t="s">
        <v>3761</v>
      </c>
      <c r="D11" s="394" t="s">
        <v>1104</v>
      </c>
      <c r="E11" s="393" t="s">
        <v>139</v>
      </c>
      <c r="F11" s="393" t="s">
        <v>390</v>
      </c>
      <c r="G11" s="395" t="s">
        <v>3729</v>
      </c>
      <c r="H11" s="342">
        <v>0.0324537037037037</v>
      </c>
      <c r="I11" s="343">
        <v>0.02875</v>
      </c>
      <c r="J11" s="344">
        <v>0.02915509259259259</v>
      </c>
      <c r="K11" s="442">
        <v>0.029942129629629628</v>
      </c>
      <c r="L11" s="345">
        <v>0.02990740740740741</v>
      </c>
      <c r="M11" s="396"/>
      <c r="N11" s="481">
        <f>H11+I11+J11+K11+L11+M11</f>
        <v>0.15020833333333333</v>
      </c>
      <c r="O11" s="421">
        <v>1</v>
      </c>
      <c r="P11" s="397">
        <v>1</v>
      </c>
      <c r="Q11" s="398">
        <v>1</v>
      </c>
      <c r="R11" s="454">
        <v>1</v>
      </c>
      <c r="S11" s="347">
        <v>1</v>
      </c>
      <c r="T11" s="347"/>
      <c r="U11" s="471">
        <f t="shared" si="3"/>
        <v>5</v>
      </c>
      <c r="V11" s="391">
        <v>1</v>
      </c>
      <c r="W11" s="359">
        <f t="shared" si="4"/>
        <v>1</v>
      </c>
      <c r="X11" s="359">
        <f>1095-832</f>
        <v>263</v>
      </c>
      <c r="Y11" s="359"/>
      <c r="Z11" s="359"/>
      <c r="AA11" s="359"/>
      <c r="AB11" s="360"/>
      <c r="AC11" s="359"/>
      <c r="AD11" s="359"/>
    </row>
    <row r="12" spans="1:30" s="217" customFormat="1" ht="12">
      <c r="A12" s="392">
        <f t="shared" si="5"/>
        <v>8</v>
      </c>
      <c r="B12" s="393" t="s">
        <v>167</v>
      </c>
      <c r="C12" s="393" t="s">
        <v>168</v>
      </c>
      <c r="D12" s="394" t="s">
        <v>1104</v>
      </c>
      <c r="E12" s="393" t="s">
        <v>170</v>
      </c>
      <c r="F12" s="393" t="s">
        <v>390</v>
      </c>
      <c r="G12" s="395" t="s">
        <v>169</v>
      </c>
      <c r="H12" s="342">
        <v>0.030983796296296297</v>
      </c>
      <c r="I12" s="343">
        <v>0.02980324074074074</v>
      </c>
      <c r="J12" s="344">
        <v>0.032442129629629626</v>
      </c>
      <c r="K12" s="442">
        <v>0.030162037037037036</v>
      </c>
      <c r="L12" s="345">
        <v>0.03283564814814815</v>
      </c>
      <c r="M12" s="396"/>
      <c r="N12" s="481">
        <f>H12+I12+J12+K12+L12+M12</f>
        <v>0.15622685185185187</v>
      </c>
      <c r="O12" s="421">
        <v>1</v>
      </c>
      <c r="P12" s="397">
        <v>1</v>
      </c>
      <c r="Q12" s="398">
        <v>1</v>
      </c>
      <c r="R12" s="454">
        <v>1</v>
      </c>
      <c r="S12" s="347">
        <v>1</v>
      </c>
      <c r="T12" s="347"/>
      <c r="U12" s="471">
        <f t="shared" si="3"/>
        <v>5</v>
      </c>
      <c r="V12" s="391">
        <v>1</v>
      </c>
      <c r="W12" s="359">
        <f t="shared" si="4"/>
        <v>1</v>
      </c>
      <c r="X12" s="359"/>
      <c r="Y12" s="359"/>
      <c r="Z12" s="359"/>
      <c r="AA12" s="359"/>
      <c r="AB12" s="360"/>
      <c r="AC12" s="359"/>
      <c r="AD12" s="359"/>
    </row>
    <row r="13" spans="1:30" s="217" customFormat="1" ht="12">
      <c r="A13" s="392">
        <f t="shared" si="5"/>
        <v>9</v>
      </c>
      <c r="B13" s="393" t="s">
        <v>247</v>
      </c>
      <c r="C13" s="393" t="s">
        <v>3836</v>
      </c>
      <c r="D13" s="394" t="s">
        <v>1104</v>
      </c>
      <c r="E13" s="393" t="s">
        <v>25</v>
      </c>
      <c r="F13" s="393" t="s">
        <v>390</v>
      </c>
      <c r="G13" s="395" t="s">
        <v>3729</v>
      </c>
      <c r="H13" s="342">
        <v>0.03131944444444445</v>
      </c>
      <c r="I13" s="343">
        <v>0.030601851851851852</v>
      </c>
      <c r="J13" s="344">
        <v>0.030162037037037036</v>
      </c>
      <c r="K13" s="442">
        <v>0.029363425925925925</v>
      </c>
      <c r="L13" s="345">
        <v>0.035625</v>
      </c>
      <c r="M13" s="396"/>
      <c r="N13" s="481">
        <f>H13+I13+J13+K13+L13+M13</f>
        <v>0.15707175925925926</v>
      </c>
      <c r="O13" s="421">
        <v>1</v>
      </c>
      <c r="P13" s="397">
        <v>1</v>
      </c>
      <c r="Q13" s="398">
        <v>1</v>
      </c>
      <c r="R13" s="454">
        <v>1</v>
      </c>
      <c r="S13" s="347">
        <v>1</v>
      </c>
      <c r="T13" s="347"/>
      <c r="U13" s="471">
        <f t="shared" si="3"/>
        <v>5</v>
      </c>
      <c r="V13" s="391">
        <v>1</v>
      </c>
      <c r="W13" s="359">
        <f t="shared" si="4"/>
        <v>1</v>
      </c>
      <c r="X13" s="359"/>
      <c r="Y13" s="359"/>
      <c r="Z13" s="359"/>
      <c r="AA13" s="359"/>
      <c r="AB13" s="360"/>
      <c r="AC13" s="359"/>
      <c r="AD13" s="359"/>
    </row>
    <row r="14" spans="1:30" s="217" customFormat="1" ht="12">
      <c r="A14" s="392">
        <f t="shared" si="5"/>
        <v>10</v>
      </c>
      <c r="B14" s="393" t="s">
        <v>3853</v>
      </c>
      <c r="C14" s="393" t="s">
        <v>3809</v>
      </c>
      <c r="D14" s="394" t="s">
        <v>1104</v>
      </c>
      <c r="E14" s="393" t="s">
        <v>3787</v>
      </c>
      <c r="F14" s="393" t="s">
        <v>390</v>
      </c>
      <c r="G14" s="395" t="s">
        <v>3837</v>
      </c>
      <c r="H14" s="342">
        <v>0.031145833333333334</v>
      </c>
      <c r="I14" s="343">
        <v>0.029930555555555554</v>
      </c>
      <c r="J14" s="344">
        <v>0.03222222222222222</v>
      </c>
      <c r="K14" s="442">
        <v>0.0325</v>
      </c>
      <c r="L14" s="345">
        <v>0.0327662037037037</v>
      </c>
      <c r="M14" s="396"/>
      <c r="N14" s="481">
        <f>H14+I14+J14+K14+L14+M14</f>
        <v>0.15856481481481483</v>
      </c>
      <c r="O14" s="421">
        <v>1</v>
      </c>
      <c r="P14" s="397">
        <v>1</v>
      </c>
      <c r="Q14" s="398">
        <v>1</v>
      </c>
      <c r="R14" s="454">
        <v>1</v>
      </c>
      <c r="S14" s="347">
        <v>1</v>
      </c>
      <c r="T14" s="347"/>
      <c r="U14" s="471">
        <f t="shared" si="3"/>
        <v>5</v>
      </c>
      <c r="V14" s="391">
        <v>1</v>
      </c>
      <c r="W14" s="359">
        <f t="shared" si="4"/>
        <v>1</v>
      </c>
      <c r="X14" s="359"/>
      <c r="Y14" s="359"/>
      <c r="Z14" s="359"/>
      <c r="AA14" s="359"/>
      <c r="AB14" s="360"/>
      <c r="AC14" s="359"/>
      <c r="AD14" s="359"/>
    </row>
    <row r="15" spans="1:30" s="217" customFormat="1" ht="12">
      <c r="A15" s="392">
        <f t="shared" si="5"/>
        <v>11</v>
      </c>
      <c r="B15" s="393" t="s">
        <v>86</v>
      </c>
      <c r="C15" s="393" t="s">
        <v>87</v>
      </c>
      <c r="D15" s="394" t="s">
        <v>1104</v>
      </c>
      <c r="E15" s="393" t="s">
        <v>25</v>
      </c>
      <c r="F15" s="393" t="s">
        <v>390</v>
      </c>
      <c r="G15" s="395" t="s">
        <v>3729</v>
      </c>
      <c r="H15" s="342">
        <v>0.03456018518518519</v>
      </c>
      <c r="I15" s="343">
        <v>0.03017361111111111</v>
      </c>
      <c r="J15" s="344">
        <v>0.03023148148148148</v>
      </c>
      <c r="K15" s="442">
        <v>0.032094907407407405</v>
      </c>
      <c r="L15" s="345">
        <v>0.031747685185185184</v>
      </c>
      <c r="M15" s="396"/>
      <c r="N15" s="481">
        <f>H15+I15+J15+K15+L15+M15</f>
        <v>0.15880787037037036</v>
      </c>
      <c r="O15" s="421">
        <v>1</v>
      </c>
      <c r="P15" s="397">
        <v>1</v>
      </c>
      <c r="Q15" s="398">
        <v>1</v>
      </c>
      <c r="R15" s="454">
        <v>1</v>
      </c>
      <c r="S15" s="347">
        <v>1</v>
      </c>
      <c r="T15" s="347"/>
      <c r="U15" s="471">
        <f t="shared" si="3"/>
        <v>5</v>
      </c>
      <c r="V15" s="391">
        <v>1</v>
      </c>
      <c r="W15" s="359">
        <f t="shared" si="4"/>
        <v>1</v>
      </c>
      <c r="X15" s="359"/>
      <c r="Y15" s="359"/>
      <c r="Z15" s="359"/>
      <c r="AA15" s="359"/>
      <c r="AB15" s="360"/>
      <c r="AC15" s="359"/>
      <c r="AD15" s="359"/>
    </row>
    <row r="16" spans="1:30" s="217" customFormat="1" ht="12">
      <c r="A16" s="392">
        <f t="shared" si="5"/>
        <v>12</v>
      </c>
      <c r="B16" s="393" t="s">
        <v>3737</v>
      </c>
      <c r="C16" s="393" t="s">
        <v>3741</v>
      </c>
      <c r="D16" s="394" t="s">
        <v>1104</v>
      </c>
      <c r="E16" s="393">
        <v>1952</v>
      </c>
      <c r="F16" s="393" t="s">
        <v>390</v>
      </c>
      <c r="G16" s="395" t="s">
        <v>3742</v>
      </c>
      <c r="H16" s="342">
        <v>0.03377314814814815</v>
      </c>
      <c r="I16" s="343">
        <v>0.030324074074074073</v>
      </c>
      <c r="J16" s="344">
        <v>0.035821759259259255</v>
      </c>
      <c r="K16" s="442">
        <v>0.03269675925925926</v>
      </c>
      <c r="L16" s="345">
        <v>0.036597222222222225</v>
      </c>
      <c r="M16" s="396"/>
      <c r="N16" s="481">
        <f>H16+I16+J16+K16+L16+M16</f>
        <v>0.16921296296296295</v>
      </c>
      <c r="O16" s="421">
        <v>1</v>
      </c>
      <c r="P16" s="397">
        <v>1</v>
      </c>
      <c r="Q16" s="398">
        <v>1</v>
      </c>
      <c r="R16" s="454">
        <v>1</v>
      </c>
      <c r="S16" s="347">
        <v>1</v>
      </c>
      <c r="T16" s="347"/>
      <c r="U16" s="471">
        <f t="shared" si="3"/>
        <v>5</v>
      </c>
      <c r="V16" s="399">
        <v>1</v>
      </c>
      <c r="W16" s="359">
        <f t="shared" si="4"/>
        <v>1</v>
      </c>
      <c r="X16" s="359"/>
      <c r="Y16" s="359"/>
      <c r="Z16" s="359"/>
      <c r="AA16" s="359"/>
      <c r="AB16" s="360"/>
      <c r="AC16" s="359"/>
      <c r="AD16" s="359"/>
    </row>
    <row r="17" spans="1:30" s="217" customFormat="1" ht="12">
      <c r="A17" s="392">
        <f t="shared" si="5"/>
        <v>13</v>
      </c>
      <c r="B17" s="393" t="s">
        <v>345</v>
      </c>
      <c r="C17" s="393" t="s">
        <v>3791</v>
      </c>
      <c r="D17" s="394" t="s">
        <v>1104</v>
      </c>
      <c r="E17" s="393" t="s">
        <v>3751</v>
      </c>
      <c r="F17" s="393" t="s">
        <v>390</v>
      </c>
      <c r="G17" s="395" t="s">
        <v>94</v>
      </c>
      <c r="H17" s="342">
        <v>0.03362268518518518</v>
      </c>
      <c r="I17" s="343">
        <v>0.03361111111111111</v>
      </c>
      <c r="J17" s="344">
        <v>0.034201388888888885</v>
      </c>
      <c r="K17" s="442">
        <v>0.03518518518518518</v>
      </c>
      <c r="L17" s="345">
        <v>0.03515046296296296</v>
      </c>
      <c r="M17" s="396"/>
      <c r="N17" s="481">
        <f>H17+I17+J17+K17+L17+M17</f>
        <v>0.17177083333333332</v>
      </c>
      <c r="O17" s="421">
        <v>1</v>
      </c>
      <c r="P17" s="397">
        <v>1</v>
      </c>
      <c r="Q17" s="398">
        <v>1</v>
      </c>
      <c r="R17" s="454">
        <v>1</v>
      </c>
      <c r="S17" s="347">
        <v>1</v>
      </c>
      <c r="T17" s="347"/>
      <c r="U17" s="471">
        <f t="shared" si="3"/>
        <v>5</v>
      </c>
      <c r="V17" s="399">
        <v>1</v>
      </c>
      <c r="W17" s="359">
        <f t="shared" si="4"/>
        <v>1</v>
      </c>
      <c r="X17" s="359"/>
      <c r="Y17" s="359"/>
      <c r="Z17" s="359"/>
      <c r="AA17" s="359"/>
      <c r="AB17" s="360"/>
      <c r="AC17" s="359"/>
      <c r="AD17" s="359"/>
    </row>
    <row r="18" spans="1:30" s="217" customFormat="1" ht="12">
      <c r="A18" s="392">
        <f t="shared" si="5"/>
        <v>14</v>
      </c>
      <c r="B18" s="393" t="s">
        <v>270</v>
      </c>
      <c r="C18" s="393" t="s">
        <v>271</v>
      </c>
      <c r="D18" s="394" t="s">
        <v>1104</v>
      </c>
      <c r="E18" s="393" t="s">
        <v>3</v>
      </c>
      <c r="F18" s="393" t="s">
        <v>390</v>
      </c>
      <c r="G18" s="395" t="s">
        <v>3864</v>
      </c>
      <c r="H18" s="348">
        <v>0.034479166666666665</v>
      </c>
      <c r="I18" s="343">
        <v>0.03474537037037037</v>
      </c>
      <c r="J18" s="344">
        <v>0.03373842592592592</v>
      </c>
      <c r="K18" s="442">
        <v>0.033888888888888885</v>
      </c>
      <c r="L18" s="345">
        <v>0.03778935185185185</v>
      </c>
      <c r="M18" s="396"/>
      <c r="N18" s="481">
        <f>H18+I18+J18+K18+L18+M18</f>
        <v>0.17464120370370367</v>
      </c>
      <c r="O18" s="421">
        <v>1</v>
      </c>
      <c r="P18" s="397">
        <v>1</v>
      </c>
      <c r="Q18" s="398">
        <v>1</v>
      </c>
      <c r="R18" s="454">
        <v>1</v>
      </c>
      <c r="S18" s="347">
        <v>1</v>
      </c>
      <c r="T18" s="347"/>
      <c r="U18" s="471">
        <f t="shared" si="3"/>
        <v>5</v>
      </c>
      <c r="V18" s="391">
        <v>1</v>
      </c>
      <c r="W18" s="359">
        <f t="shared" si="4"/>
        <v>1</v>
      </c>
      <c r="X18" s="359"/>
      <c r="Y18" s="359"/>
      <c r="Z18" s="359"/>
      <c r="AA18" s="359"/>
      <c r="AB18" s="360"/>
      <c r="AC18" s="359"/>
      <c r="AD18" s="359"/>
    </row>
    <row r="19" spans="1:30" s="217" customFormat="1" ht="12">
      <c r="A19" s="392">
        <f t="shared" si="5"/>
        <v>15</v>
      </c>
      <c r="B19" s="393" t="s">
        <v>287</v>
      </c>
      <c r="C19" s="393" t="s">
        <v>3800</v>
      </c>
      <c r="D19" s="394" t="s">
        <v>1104</v>
      </c>
      <c r="E19" s="393" t="s">
        <v>3783</v>
      </c>
      <c r="F19" s="393" t="s">
        <v>390</v>
      </c>
      <c r="G19" s="395" t="s">
        <v>13</v>
      </c>
      <c r="H19" s="342">
        <v>0.035659722222222225</v>
      </c>
      <c r="I19" s="343">
        <v>0.03582175925925926</v>
      </c>
      <c r="J19" s="344">
        <v>0.03525462962962963</v>
      </c>
      <c r="K19" s="442">
        <v>0.03534722222222222</v>
      </c>
      <c r="L19" s="345">
        <v>0.03783564814814815</v>
      </c>
      <c r="M19" s="396"/>
      <c r="N19" s="481">
        <f>H19+I19+J19+K19+L19+M19</f>
        <v>0.1799189814814815</v>
      </c>
      <c r="O19" s="421">
        <v>1</v>
      </c>
      <c r="P19" s="397">
        <v>1</v>
      </c>
      <c r="Q19" s="398">
        <v>1</v>
      </c>
      <c r="R19" s="454">
        <v>1</v>
      </c>
      <c r="S19" s="347">
        <v>1</v>
      </c>
      <c r="T19" s="347"/>
      <c r="U19" s="471">
        <f t="shared" si="3"/>
        <v>5</v>
      </c>
      <c r="V19" s="391">
        <v>1</v>
      </c>
      <c r="W19" s="359">
        <f t="shared" si="4"/>
        <v>1</v>
      </c>
      <c r="X19" s="359"/>
      <c r="Y19" s="359"/>
      <c r="Z19" s="359"/>
      <c r="AA19" s="359"/>
      <c r="AB19" s="360"/>
      <c r="AC19" s="359"/>
      <c r="AD19" s="359"/>
    </row>
    <row r="20" spans="1:30" s="217" customFormat="1" ht="12">
      <c r="A20" s="392">
        <f t="shared" si="5"/>
        <v>16</v>
      </c>
      <c r="B20" s="393" t="s">
        <v>337</v>
      </c>
      <c r="C20" s="393" t="s">
        <v>3852</v>
      </c>
      <c r="D20" s="394" t="s">
        <v>1104</v>
      </c>
      <c r="E20" s="393" t="s">
        <v>22</v>
      </c>
      <c r="F20" s="393" t="s">
        <v>390</v>
      </c>
      <c r="G20" s="395" t="s">
        <v>151</v>
      </c>
      <c r="H20" s="342">
        <v>0.03423611111111111</v>
      </c>
      <c r="I20" s="343">
        <v>0.03302083333333333</v>
      </c>
      <c r="J20" s="344">
        <v>0.03314814814814815</v>
      </c>
      <c r="K20" s="442">
        <v>0.04130787037037037</v>
      </c>
      <c r="L20" s="345">
        <v>0.038807870370370375</v>
      </c>
      <c r="M20" s="396"/>
      <c r="N20" s="481">
        <f>H20+I20+J20+K20+L20+M20</f>
        <v>0.18052083333333332</v>
      </c>
      <c r="O20" s="421">
        <v>1</v>
      </c>
      <c r="P20" s="397">
        <v>1</v>
      </c>
      <c r="Q20" s="398">
        <v>1</v>
      </c>
      <c r="R20" s="454">
        <v>1</v>
      </c>
      <c r="S20" s="347">
        <v>1</v>
      </c>
      <c r="T20" s="347"/>
      <c r="U20" s="471">
        <f t="shared" si="3"/>
        <v>5</v>
      </c>
      <c r="V20" s="391">
        <v>1</v>
      </c>
      <c r="W20" s="359">
        <f t="shared" si="4"/>
        <v>1</v>
      </c>
      <c r="X20" s="359"/>
      <c r="Y20" s="359"/>
      <c r="Z20" s="359"/>
      <c r="AA20" s="359"/>
      <c r="AB20" s="360"/>
      <c r="AC20" s="359"/>
      <c r="AD20" s="359"/>
    </row>
    <row r="21" spans="1:30" s="217" customFormat="1" ht="12">
      <c r="A21" s="392">
        <f t="shared" si="5"/>
        <v>17</v>
      </c>
      <c r="B21" s="393" t="s">
        <v>211</v>
      </c>
      <c r="C21" s="393" t="s">
        <v>3832</v>
      </c>
      <c r="D21" s="394" t="s">
        <v>1104</v>
      </c>
      <c r="E21" s="393" t="s">
        <v>111</v>
      </c>
      <c r="F21" s="393" t="s">
        <v>390</v>
      </c>
      <c r="G21" s="395" t="s">
        <v>212</v>
      </c>
      <c r="H21" s="342">
        <v>0.033240740740740744</v>
      </c>
      <c r="I21" s="343">
        <v>0.033541666666666664</v>
      </c>
      <c r="J21" s="344">
        <v>0.034131944444444444</v>
      </c>
      <c r="K21" s="442">
        <v>0.037384259259259256</v>
      </c>
      <c r="L21" s="345">
        <v>0.042986111111111114</v>
      </c>
      <c r="M21" s="396"/>
      <c r="N21" s="481">
        <f>H21+I21+J21+K21+L21+M21</f>
        <v>0.18128472222222222</v>
      </c>
      <c r="O21" s="421">
        <v>1</v>
      </c>
      <c r="P21" s="397">
        <v>1</v>
      </c>
      <c r="Q21" s="398">
        <v>1</v>
      </c>
      <c r="R21" s="454">
        <v>1</v>
      </c>
      <c r="S21" s="347">
        <v>1</v>
      </c>
      <c r="T21" s="347"/>
      <c r="U21" s="471">
        <f t="shared" si="3"/>
        <v>5</v>
      </c>
      <c r="V21" s="391">
        <v>1</v>
      </c>
      <c r="W21" s="359">
        <f t="shared" si="4"/>
        <v>1</v>
      </c>
      <c r="X21" s="359"/>
      <c r="Y21" s="359"/>
      <c r="Z21" s="359"/>
      <c r="AA21" s="359"/>
      <c r="AB21" s="360"/>
      <c r="AC21" s="359"/>
      <c r="AD21" s="359"/>
    </row>
    <row r="22" spans="1:30" s="217" customFormat="1" ht="12">
      <c r="A22" s="392">
        <f t="shared" si="5"/>
        <v>18</v>
      </c>
      <c r="B22" s="393" t="s">
        <v>3790</v>
      </c>
      <c r="C22" s="393" t="s">
        <v>3791</v>
      </c>
      <c r="D22" s="394" t="s">
        <v>1104</v>
      </c>
      <c r="E22" s="393" t="s">
        <v>3792</v>
      </c>
      <c r="F22" s="393" t="s">
        <v>390</v>
      </c>
      <c r="G22" s="395" t="s">
        <v>3729</v>
      </c>
      <c r="H22" s="342">
        <v>0.041527777777777775</v>
      </c>
      <c r="I22" s="343">
        <v>0.037002314814814814</v>
      </c>
      <c r="J22" s="344">
        <v>0.03680555555555556</v>
      </c>
      <c r="K22" s="442">
        <v>0.0346875</v>
      </c>
      <c r="L22" s="345">
        <v>0.03756944444444445</v>
      </c>
      <c r="M22" s="396"/>
      <c r="N22" s="481">
        <f>H22+I22+J22+K22+L22+M22</f>
        <v>0.1875925925925926</v>
      </c>
      <c r="O22" s="421">
        <v>1</v>
      </c>
      <c r="P22" s="397">
        <v>1</v>
      </c>
      <c r="Q22" s="398">
        <v>1</v>
      </c>
      <c r="R22" s="454">
        <v>1</v>
      </c>
      <c r="S22" s="347">
        <v>1</v>
      </c>
      <c r="T22" s="347"/>
      <c r="U22" s="471">
        <f t="shared" si="3"/>
        <v>5</v>
      </c>
      <c r="V22" s="391">
        <v>1</v>
      </c>
      <c r="W22" s="359">
        <f t="shared" si="4"/>
        <v>1</v>
      </c>
      <c r="X22" s="359"/>
      <c r="Y22" s="359"/>
      <c r="Z22" s="359"/>
      <c r="AA22" s="359"/>
      <c r="AB22" s="360"/>
      <c r="AC22" s="359"/>
      <c r="AD22" s="359"/>
    </row>
    <row r="23" spans="1:30" s="217" customFormat="1" ht="12">
      <c r="A23" s="392">
        <f t="shared" si="5"/>
        <v>19</v>
      </c>
      <c r="B23" s="393" t="s">
        <v>3706</v>
      </c>
      <c r="C23" s="393" t="s">
        <v>70</v>
      </c>
      <c r="D23" s="394" t="s">
        <v>1104</v>
      </c>
      <c r="E23" s="393" t="s">
        <v>3772</v>
      </c>
      <c r="F23" s="393" t="s">
        <v>390</v>
      </c>
      <c r="G23" s="395" t="s">
        <v>71</v>
      </c>
      <c r="H23" s="342">
        <v>0.03940972222222222</v>
      </c>
      <c r="I23" s="343">
        <v>0.036967592592592594</v>
      </c>
      <c r="J23" s="344">
        <v>0.036759259259259255</v>
      </c>
      <c r="K23" s="442">
        <v>0.03775462962962963</v>
      </c>
      <c r="L23" s="345">
        <v>0.04253472222222222</v>
      </c>
      <c r="M23" s="396"/>
      <c r="N23" s="481">
        <f>H23+I23+J23+K23+L23+M23</f>
        <v>0.19342592592592592</v>
      </c>
      <c r="O23" s="421">
        <v>1</v>
      </c>
      <c r="P23" s="397">
        <v>1</v>
      </c>
      <c r="Q23" s="398">
        <v>1</v>
      </c>
      <c r="R23" s="454">
        <v>1</v>
      </c>
      <c r="S23" s="347">
        <v>1</v>
      </c>
      <c r="T23" s="347"/>
      <c r="U23" s="471">
        <f t="shared" si="3"/>
        <v>5</v>
      </c>
      <c r="V23" s="391">
        <v>1</v>
      </c>
      <c r="W23" s="359">
        <f t="shared" si="4"/>
        <v>1</v>
      </c>
      <c r="X23" s="359"/>
      <c r="Y23" s="359"/>
      <c r="Z23" s="359"/>
      <c r="AA23" s="359"/>
      <c r="AB23" s="360"/>
      <c r="AC23" s="359"/>
      <c r="AD23" s="359"/>
    </row>
    <row r="24" spans="1:30" s="367" customFormat="1" ht="12">
      <c r="A24" s="392">
        <f t="shared" si="5"/>
        <v>20</v>
      </c>
      <c r="B24" s="393" t="s">
        <v>3833</v>
      </c>
      <c r="C24" s="393" t="s">
        <v>3733</v>
      </c>
      <c r="D24" s="394" t="s">
        <v>1104</v>
      </c>
      <c r="E24" s="393" t="s">
        <v>3798</v>
      </c>
      <c r="F24" s="393" t="s">
        <v>390</v>
      </c>
      <c r="G24" s="395" t="s">
        <v>3834</v>
      </c>
      <c r="H24" s="342">
        <v>0.0409375</v>
      </c>
      <c r="I24" s="343">
        <v>0.036006944444444446</v>
      </c>
      <c r="J24" s="344">
        <v>0.03581018518518518</v>
      </c>
      <c r="K24" s="442">
        <v>0.03875</v>
      </c>
      <c r="L24" s="345">
        <v>0.04340277777777778</v>
      </c>
      <c r="M24" s="396"/>
      <c r="N24" s="481">
        <f>H24+I24+J24+K24+L24+M24</f>
        <v>0.19490740740740742</v>
      </c>
      <c r="O24" s="421">
        <v>1</v>
      </c>
      <c r="P24" s="397">
        <v>1</v>
      </c>
      <c r="Q24" s="398">
        <v>1</v>
      </c>
      <c r="R24" s="454">
        <v>1</v>
      </c>
      <c r="S24" s="347">
        <v>1</v>
      </c>
      <c r="T24" s="347"/>
      <c r="U24" s="471">
        <f t="shared" si="3"/>
        <v>5</v>
      </c>
      <c r="V24" s="391">
        <v>1</v>
      </c>
      <c r="W24" s="359">
        <f t="shared" si="4"/>
        <v>1</v>
      </c>
      <c r="X24" s="359"/>
      <c r="Y24" s="359"/>
      <c r="Z24" s="359"/>
      <c r="AA24" s="359"/>
      <c r="AB24" s="360"/>
      <c r="AC24" s="366"/>
      <c r="AD24" s="366"/>
    </row>
    <row r="25" spans="1:30" s="217" customFormat="1" ht="12.75" thickBot="1">
      <c r="A25" s="400">
        <f t="shared" si="5"/>
        <v>21</v>
      </c>
      <c r="B25" s="401" t="s">
        <v>195</v>
      </c>
      <c r="C25" s="401" t="s">
        <v>3842</v>
      </c>
      <c r="D25" s="402" t="s">
        <v>1104</v>
      </c>
      <c r="E25" s="401" t="s">
        <v>3840</v>
      </c>
      <c r="F25" s="401" t="s">
        <v>390</v>
      </c>
      <c r="G25" s="403" t="s">
        <v>71</v>
      </c>
      <c r="H25" s="349">
        <v>0.044583333333333336</v>
      </c>
      <c r="I25" s="350">
        <v>0.03849537037037037</v>
      </c>
      <c r="J25" s="351">
        <v>0.03967592592592593</v>
      </c>
      <c r="K25" s="444">
        <v>0.041296296296296296</v>
      </c>
      <c r="L25" s="352">
        <v>0.04296296296296296</v>
      </c>
      <c r="M25" s="404"/>
      <c r="N25" s="483">
        <f>H25+I25+J25+K25+L25+M25</f>
        <v>0.2070138888888889</v>
      </c>
      <c r="O25" s="423">
        <v>1</v>
      </c>
      <c r="P25" s="405">
        <v>1</v>
      </c>
      <c r="Q25" s="406">
        <v>1</v>
      </c>
      <c r="R25" s="456">
        <v>1</v>
      </c>
      <c r="S25" s="353">
        <v>1</v>
      </c>
      <c r="T25" s="353"/>
      <c r="U25" s="473">
        <f t="shared" si="3"/>
        <v>5</v>
      </c>
      <c r="V25" s="407">
        <v>1</v>
      </c>
      <c r="W25" s="359">
        <f t="shared" si="4"/>
        <v>1</v>
      </c>
      <c r="X25" s="359"/>
      <c r="Y25" s="359"/>
      <c r="Z25" s="359"/>
      <c r="AA25" s="359"/>
      <c r="AB25" s="360"/>
      <c r="AC25" s="359"/>
      <c r="AD25" s="359"/>
    </row>
    <row r="26" spans="1:30" s="217" customFormat="1" ht="12">
      <c r="A26" s="354">
        <f t="shared" si="5"/>
        <v>22</v>
      </c>
      <c r="B26" s="355" t="s">
        <v>3706</v>
      </c>
      <c r="C26" s="355" t="s">
        <v>69</v>
      </c>
      <c r="D26" s="356" t="s">
        <v>1104</v>
      </c>
      <c r="E26" s="355" t="s">
        <v>19</v>
      </c>
      <c r="F26" s="355" t="s">
        <v>390</v>
      </c>
      <c r="G26" s="357" t="s">
        <v>3729</v>
      </c>
      <c r="H26" s="195"/>
      <c r="I26" s="250">
        <v>0.0259375</v>
      </c>
      <c r="J26" s="226">
        <v>0.025277777777777777</v>
      </c>
      <c r="K26" s="445">
        <v>0.024652777777777777</v>
      </c>
      <c r="L26" s="254">
        <v>0.02440972222222222</v>
      </c>
      <c r="M26" s="220"/>
      <c r="N26" s="484">
        <f>H26+I26+J26+K26+L26+M26</f>
        <v>0.10027777777777777</v>
      </c>
      <c r="O26" s="425"/>
      <c r="P26" s="252">
        <v>1</v>
      </c>
      <c r="Q26" s="222">
        <v>1</v>
      </c>
      <c r="R26" s="457">
        <v>1</v>
      </c>
      <c r="S26" s="221">
        <v>1</v>
      </c>
      <c r="T26" s="221"/>
      <c r="U26" s="474">
        <f t="shared" si="3"/>
        <v>4</v>
      </c>
      <c r="V26" s="368">
        <v>1</v>
      </c>
      <c r="W26" s="359">
        <f t="shared" si="4"/>
        <v>1</v>
      </c>
      <c r="X26" s="359"/>
      <c r="Y26" s="359"/>
      <c r="Z26" s="359"/>
      <c r="AA26" s="359"/>
      <c r="AB26" s="360"/>
      <c r="AC26" s="359"/>
      <c r="AD26" s="359"/>
    </row>
    <row r="27" spans="1:30" s="217" customFormat="1" ht="12">
      <c r="A27" s="354">
        <f t="shared" si="5"/>
        <v>23</v>
      </c>
      <c r="B27" s="355" t="s">
        <v>272</v>
      </c>
      <c r="C27" s="355" t="s">
        <v>70</v>
      </c>
      <c r="D27" s="356" t="s">
        <v>1104</v>
      </c>
      <c r="E27" s="355" t="s">
        <v>22</v>
      </c>
      <c r="F27" s="355" t="s">
        <v>390</v>
      </c>
      <c r="G27" s="357" t="s">
        <v>273</v>
      </c>
      <c r="H27" s="303"/>
      <c r="I27" s="250">
        <v>0.024606481481481483</v>
      </c>
      <c r="J27" s="226">
        <v>0.025034722222222222</v>
      </c>
      <c r="K27" s="445">
        <v>0.025243055555555553</v>
      </c>
      <c r="L27" s="254">
        <v>0.02584490740740741</v>
      </c>
      <c r="M27" s="220"/>
      <c r="N27" s="484">
        <f>H27+I27+J27+K27+L27+M27</f>
        <v>0.10072916666666668</v>
      </c>
      <c r="O27" s="425"/>
      <c r="P27" s="252">
        <v>1</v>
      </c>
      <c r="Q27" s="222">
        <v>1</v>
      </c>
      <c r="R27" s="457">
        <v>1</v>
      </c>
      <c r="S27" s="221">
        <v>1</v>
      </c>
      <c r="T27" s="221"/>
      <c r="U27" s="474">
        <f t="shared" si="3"/>
        <v>4</v>
      </c>
      <c r="V27" s="358">
        <v>1</v>
      </c>
      <c r="W27" s="359">
        <f t="shared" si="4"/>
        <v>1</v>
      </c>
      <c r="X27" s="359"/>
      <c r="Y27" s="359"/>
      <c r="Z27" s="359"/>
      <c r="AA27" s="359"/>
      <c r="AB27" s="360"/>
      <c r="AC27" s="359"/>
      <c r="AD27" s="359"/>
    </row>
    <row r="28" spans="1:30" s="217" customFormat="1" ht="12">
      <c r="A28" s="354">
        <f>A27+1</f>
        <v>24</v>
      </c>
      <c r="B28" s="361" t="s">
        <v>319</v>
      </c>
      <c r="C28" s="361" t="s">
        <v>3774</v>
      </c>
      <c r="D28" s="362" t="s">
        <v>1104</v>
      </c>
      <c r="E28" s="361" t="s">
        <v>3840</v>
      </c>
      <c r="F28" s="361" t="s">
        <v>390</v>
      </c>
      <c r="G28" s="363" t="s">
        <v>320</v>
      </c>
      <c r="H28" s="195">
        <v>0.024351851851851857</v>
      </c>
      <c r="I28" s="196">
        <v>0.02459490740740741</v>
      </c>
      <c r="J28" s="227">
        <v>0.024398148148148148</v>
      </c>
      <c r="K28" s="446"/>
      <c r="L28" s="255">
        <v>0.02934027777777778</v>
      </c>
      <c r="M28" s="198"/>
      <c r="N28" s="485">
        <f>H28+I28+J28+K28+L28+M28</f>
        <v>0.1026851851851852</v>
      </c>
      <c r="O28" s="424">
        <v>1</v>
      </c>
      <c r="P28" s="199">
        <v>1</v>
      </c>
      <c r="Q28" s="205">
        <v>1</v>
      </c>
      <c r="R28" s="458"/>
      <c r="S28" s="200">
        <v>1</v>
      </c>
      <c r="T28" s="200"/>
      <c r="U28" s="474">
        <f t="shared" si="3"/>
        <v>4</v>
      </c>
      <c r="V28" s="358">
        <v>1</v>
      </c>
      <c r="W28" s="359">
        <f t="shared" si="4"/>
        <v>1</v>
      </c>
      <c r="X28" s="359"/>
      <c r="Y28" s="359"/>
      <c r="Z28" s="359"/>
      <c r="AA28" s="359"/>
      <c r="AB28" s="360"/>
      <c r="AC28" s="359"/>
      <c r="AD28" s="359"/>
    </row>
    <row r="29" spans="1:30" s="217" customFormat="1" ht="12">
      <c r="A29" s="354">
        <f>A28+1</f>
        <v>25</v>
      </c>
      <c r="B29" s="361" t="s">
        <v>202</v>
      </c>
      <c r="C29" s="361" t="s">
        <v>3778</v>
      </c>
      <c r="D29" s="362" t="s">
        <v>1104</v>
      </c>
      <c r="E29" s="361" t="s">
        <v>3848</v>
      </c>
      <c r="F29" s="361" t="s">
        <v>390</v>
      </c>
      <c r="G29" s="363" t="s">
        <v>3860</v>
      </c>
      <c r="H29" s="195">
        <v>0.02631944444444444</v>
      </c>
      <c r="I29" s="196">
        <v>0.02486111111111111</v>
      </c>
      <c r="J29" s="227">
        <v>0.026018518518518517</v>
      </c>
      <c r="K29" s="446">
        <v>0.02787037037037037</v>
      </c>
      <c r="L29" s="198"/>
      <c r="M29" s="198"/>
      <c r="N29" s="485">
        <f>H29+I29+J29+K29+L29+M29</f>
        <v>0.10506944444444442</v>
      </c>
      <c r="O29" s="424">
        <v>1</v>
      </c>
      <c r="P29" s="199">
        <v>1</v>
      </c>
      <c r="Q29" s="205">
        <v>1</v>
      </c>
      <c r="R29" s="458">
        <v>1</v>
      </c>
      <c r="S29" s="200"/>
      <c r="T29" s="200"/>
      <c r="U29" s="474">
        <f t="shared" si="3"/>
        <v>4</v>
      </c>
      <c r="V29" s="358">
        <v>1</v>
      </c>
      <c r="W29" s="359">
        <f t="shared" si="4"/>
        <v>1</v>
      </c>
      <c r="X29" s="359"/>
      <c r="Y29" s="359"/>
      <c r="Z29" s="359"/>
      <c r="AA29" s="359"/>
      <c r="AB29" s="360"/>
      <c r="AC29" s="359"/>
      <c r="AD29" s="359"/>
    </row>
    <row r="30" spans="1:30" s="217" customFormat="1" ht="12">
      <c r="A30" s="354">
        <f>A29+1</f>
        <v>26</v>
      </c>
      <c r="B30" s="361" t="s">
        <v>156</v>
      </c>
      <c r="C30" s="361" t="s">
        <v>3761</v>
      </c>
      <c r="D30" s="362" t="s">
        <v>1104</v>
      </c>
      <c r="E30" s="361" t="s">
        <v>68</v>
      </c>
      <c r="F30" s="361" t="s">
        <v>390</v>
      </c>
      <c r="G30" s="363" t="s">
        <v>3734</v>
      </c>
      <c r="H30" s="195">
        <v>0.025902777777777775</v>
      </c>
      <c r="I30" s="196">
        <v>0.026354166666666668</v>
      </c>
      <c r="J30" s="227">
        <v>0.026296296296296293</v>
      </c>
      <c r="K30" s="446">
        <v>0.02739583333333333</v>
      </c>
      <c r="L30" s="198"/>
      <c r="M30" s="198"/>
      <c r="N30" s="485">
        <f>H30+I30+J30+K30+L30+M30</f>
        <v>0.10594907407407406</v>
      </c>
      <c r="O30" s="424">
        <v>1</v>
      </c>
      <c r="P30" s="199">
        <v>1</v>
      </c>
      <c r="Q30" s="205">
        <v>1</v>
      </c>
      <c r="R30" s="458">
        <v>1</v>
      </c>
      <c r="S30" s="200"/>
      <c r="T30" s="200"/>
      <c r="U30" s="474">
        <f t="shared" si="3"/>
        <v>4</v>
      </c>
      <c r="V30" s="358">
        <v>1</v>
      </c>
      <c r="W30" s="359">
        <f t="shared" si="4"/>
        <v>1</v>
      </c>
      <c r="X30" s="359"/>
      <c r="Y30" s="359"/>
      <c r="Z30" s="359"/>
      <c r="AA30" s="359"/>
      <c r="AB30" s="360"/>
      <c r="AC30" s="359"/>
      <c r="AD30" s="359"/>
    </row>
    <row r="31" spans="1:30" s="217" customFormat="1" ht="12">
      <c r="A31" s="364">
        <f aca="true" t="shared" si="6" ref="A31:A212">A30+1</f>
        <v>27</v>
      </c>
      <c r="B31" s="361" t="s">
        <v>157</v>
      </c>
      <c r="C31" s="361" t="s">
        <v>158</v>
      </c>
      <c r="D31" s="362" t="s">
        <v>1104</v>
      </c>
      <c r="E31" s="361" t="s">
        <v>3763</v>
      </c>
      <c r="F31" s="361" t="s">
        <v>390</v>
      </c>
      <c r="G31" s="363" t="s">
        <v>159</v>
      </c>
      <c r="H31" s="195">
        <v>0.026377314814814815</v>
      </c>
      <c r="I31" s="196">
        <v>0.026238425925925925</v>
      </c>
      <c r="J31" s="227"/>
      <c r="K31" s="446">
        <v>0.028055555555555556</v>
      </c>
      <c r="L31" s="255">
        <v>0.029837962962962965</v>
      </c>
      <c r="M31" s="198"/>
      <c r="N31" s="485">
        <f>H31+I31+J31+K31+L31+M31</f>
        <v>0.11050925925925927</v>
      </c>
      <c r="O31" s="424">
        <v>1</v>
      </c>
      <c r="P31" s="199">
        <v>1</v>
      </c>
      <c r="Q31" s="205"/>
      <c r="R31" s="458">
        <v>1</v>
      </c>
      <c r="S31" s="200">
        <v>1</v>
      </c>
      <c r="T31" s="200"/>
      <c r="U31" s="474">
        <f t="shared" si="3"/>
        <v>4</v>
      </c>
      <c r="V31" s="358">
        <v>1</v>
      </c>
      <c r="W31" s="359">
        <f t="shared" si="4"/>
        <v>1</v>
      </c>
      <c r="X31" s="359"/>
      <c r="Y31" s="359"/>
      <c r="Z31" s="359"/>
      <c r="AA31" s="359"/>
      <c r="AB31" s="360"/>
      <c r="AC31" s="359"/>
      <c r="AD31" s="359"/>
    </row>
    <row r="32" spans="1:30" s="217" customFormat="1" ht="12">
      <c r="A32" s="364">
        <f t="shared" si="6"/>
        <v>28</v>
      </c>
      <c r="B32" s="361" t="s">
        <v>259</v>
      </c>
      <c r="C32" s="361" t="s">
        <v>67</v>
      </c>
      <c r="D32" s="362" t="s">
        <v>1104</v>
      </c>
      <c r="E32" s="361" t="s">
        <v>3772</v>
      </c>
      <c r="F32" s="361" t="s">
        <v>390</v>
      </c>
      <c r="G32" s="363" t="s">
        <v>3837</v>
      </c>
      <c r="H32" s="195"/>
      <c r="I32" s="196">
        <v>0.02795138888888889</v>
      </c>
      <c r="J32" s="227">
        <v>0.02770833333333333</v>
      </c>
      <c r="K32" s="446">
        <v>0.028611111111111108</v>
      </c>
      <c r="L32" s="255">
        <v>0.03009259259259259</v>
      </c>
      <c r="M32" s="198"/>
      <c r="N32" s="485">
        <f>H32+I32+J32+K32+L32+M32</f>
        <v>0.11436342592592591</v>
      </c>
      <c r="O32" s="424"/>
      <c r="P32" s="199">
        <v>1</v>
      </c>
      <c r="Q32" s="205">
        <v>1</v>
      </c>
      <c r="R32" s="458">
        <v>1</v>
      </c>
      <c r="S32" s="200">
        <v>1</v>
      </c>
      <c r="T32" s="200"/>
      <c r="U32" s="474">
        <f t="shared" si="3"/>
        <v>4</v>
      </c>
      <c r="V32" s="358">
        <v>1</v>
      </c>
      <c r="W32" s="359">
        <f t="shared" si="4"/>
        <v>1</v>
      </c>
      <c r="X32" s="359"/>
      <c r="Y32" s="359"/>
      <c r="Z32" s="359"/>
      <c r="AA32" s="359"/>
      <c r="AB32" s="360"/>
      <c r="AC32" s="359"/>
      <c r="AD32" s="359"/>
    </row>
    <row r="33" spans="1:30" s="217" customFormat="1" ht="12">
      <c r="A33" s="364">
        <f t="shared" si="6"/>
        <v>29</v>
      </c>
      <c r="B33" s="361" t="s">
        <v>276</v>
      </c>
      <c r="C33" s="361" t="s">
        <v>3733</v>
      </c>
      <c r="D33" s="362" t="s">
        <v>1104</v>
      </c>
      <c r="E33" s="361" t="s">
        <v>54</v>
      </c>
      <c r="F33" s="361" t="s">
        <v>390</v>
      </c>
      <c r="G33" s="363" t="s">
        <v>3729</v>
      </c>
      <c r="H33" s="303"/>
      <c r="I33" s="196">
        <v>0.02815972222222222</v>
      </c>
      <c r="J33" s="227">
        <v>0.028310185185185185</v>
      </c>
      <c r="K33" s="446">
        <v>0.027696759259259258</v>
      </c>
      <c r="L33" s="304">
        <v>0.030833333333333334</v>
      </c>
      <c r="M33" s="198"/>
      <c r="N33" s="485">
        <f>H33+I33+J33+K33+L33+M33</f>
        <v>0.115</v>
      </c>
      <c r="O33" s="424"/>
      <c r="P33" s="199">
        <v>1</v>
      </c>
      <c r="Q33" s="205">
        <v>1</v>
      </c>
      <c r="R33" s="458">
        <v>1</v>
      </c>
      <c r="S33" s="200">
        <v>1</v>
      </c>
      <c r="T33" s="200"/>
      <c r="U33" s="474">
        <f t="shared" si="3"/>
        <v>4</v>
      </c>
      <c r="V33" s="358">
        <v>1</v>
      </c>
      <c r="W33" s="359">
        <f t="shared" si="4"/>
        <v>1</v>
      </c>
      <c r="X33" s="359"/>
      <c r="Y33" s="359"/>
      <c r="Z33" s="359"/>
      <c r="AA33" s="359"/>
      <c r="AB33" s="360"/>
      <c r="AC33" s="359"/>
      <c r="AD33" s="359"/>
    </row>
    <row r="34" spans="1:30" s="217" customFormat="1" ht="12">
      <c r="A34" s="364">
        <f t="shared" si="6"/>
        <v>30</v>
      </c>
      <c r="B34" s="361" t="s">
        <v>3831</v>
      </c>
      <c r="C34" s="361" t="s">
        <v>3832</v>
      </c>
      <c r="D34" s="362" t="s">
        <v>1104</v>
      </c>
      <c r="E34" s="361" t="s">
        <v>3746</v>
      </c>
      <c r="F34" s="361" t="s">
        <v>390</v>
      </c>
      <c r="G34" s="363" t="s">
        <v>3829</v>
      </c>
      <c r="H34" s="203"/>
      <c r="I34" s="196">
        <v>0.030694444444444444</v>
      </c>
      <c r="J34" s="227">
        <v>0.02810185185185185</v>
      </c>
      <c r="K34" s="446">
        <v>0.02863425925925926</v>
      </c>
      <c r="L34" s="255">
        <v>0.02960648148148148</v>
      </c>
      <c r="M34" s="198"/>
      <c r="N34" s="485">
        <f>H34+I34+J34+K34+L34+M34</f>
        <v>0.11703703703703704</v>
      </c>
      <c r="O34" s="424"/>
      <c r="P34" s="199">
        <v>1</v>
      </c>
      <c r="Q34" s="205">
        <v>1</v>
      </c>
      <c r="R34" s="458">
        <v>1</v>
      </c>
      <c r="S34" s="200">
        <v>1</v>
      </c>
      <c r="T34" s="200"/>
      <c r="U34" s="474">
        <f t="shared" si="3"/>
        <v>4</v>
      </c>
      <c r="V34" s="358">
        <v>1</v>
      </c>
      <c r="W34" s="359">
        <f t="shared" si="4"/>
        <v>1</v>
      </c>
      <c r="X34" s="359"/>
      <c r="Y34" s="359"/>
      <c r="Z34" s="359"/>
      <c r="AA34" s="359"/>
      <c r="AB34" s="360"/>
      <c r="AC34" s="359"/>
      <c r="AD34" s="359"/>
    </row>
    <row r="35" spans="1:30" s="217" customFormat="1" ht="12">
      <c r="A35" s="364">
        <f t="shared" si="6"/>
        <v>31</v>
      </c>
      <c r="B35" s="361" t="s">
        <v>3727</v>
      </c>
      <c r="C35" s="361" t="s">
        <v>3728</v>
      </c>
      <c r="D35" s="362" t="s">
        <v>1104</v>
      </c>
      <c r="E35" s="361">
        <v>1977</v>
      </c>
      <c r="F35" s="361" t="s">
        <v>390</v>
      </c>
      <c r="G35" s="363" t="s">
        <v>3729</v>
      </c>
      <c r="H35" s="203">
        <v>0.029942129629629628</v>
      </c>
      <c r="I35" s="196">
        <v>0.027199074074074073</v>
      </c>
      <c r="J35" s="227">
        <v>0.029699074074074072</v>
      </c>
      <c r="K35" s="446"/>
      <c r="L35" s="255">
        <v>0.0330787037037037</v>
      </c>
      <c r="M35" s="198"/>
      <c r="N35" s="485">
        <f>H35+I35+J35+K35+L35+M35</f>
        <v>0.11991898148148147</v>
      </c>
      <c r="O35" s="424">
        <v>1</v>
      </c>
      <c r="P35" s="199">
        <v>1</v>
      </c>
      <c r="Q35" s="205">
        <v>1</v>
      </c>
      <c r="R35" s="458"/>
      <c r="S35" s="200">
        <v>1</v>
      </c>
      <c r="T35" s="200"/>
      <c r="U35" s="474">
        <f t="shared" si="3"/>
        <v>4</v>
      </c>
      <c r="V35" s="359">
        <v>1</v>
      </c>
      <c r="W35" s="359">
        <f t="shared" si="4"/>
        <v>1</v>
      </c>
      <c r="X35" s="359"/>
      <c r="Y35" s="359"/>
      <c r="Z35" s="359"/>
      <c r="AA35" s="359"/>
      <c r="AB35" s="360"/>
      <c r="AC35" s="359"/>
      <c r="AD35" s="359"/>
    </row>
    <row r="36" spans="1:30" s="217" customFormat="1" ht="12">
      <c r="A36" s="364">
        <f t="shared" si="6"/>
        <v>32</v>
      </c>
      <c r="B36" s="361" t="s">
        <v>3796</v>
      </c>
      <c r="C36" s="361" t="s">
        <v>3728</v>
      </c>
      <c r="D36" s="362" t="s">
        <v>1104</v>
      </c>
      <c r="E36" s="361" t="s">
        <v>3798</v>
      </c>
      <c r="F36" s="361" t="s">
        <v>390</v>
      </c>
      <c r="G36" s="363" t="s">
        <v>3797</v>
      </c>
      <c r="H36" s="203"/>
      <c r="I36" s="196">
        <v>0.02922453703703704</v>
      </c>
      <c r="J36" s="227">
        <v>0.030254629629629628</v>
      </c>
      <c r="K36" s="446">
        <v>0.029988425925925925</v>
      </c>
      <c r="L36" s="255">
        <v>0.031747685185185184</v>
      </c>
      <c r="M36" s="198"/>
      <c r="N36" s="485">
        <f>H36+I36+J36+K36+L36+M36</f>
        <v>0.12121527777777778</v>
      </c>
      <c r="O36" s="424"/>
      <c r="P36" s="199">
        <v>1</v>
      </c>
      <c r="Q36" s="205">
        <v>1</v>
      </c>
      <c r="R36" s="457">
        <v>1</v>
      </c>
      <c r="S36" s="200">
        <v>1</v>
      </c>
      <c r="T36" s="200"/>
      <c r="U36" s="474">
        <f t="shared" si="3"/>
        <v>4</v>
      </c>
      <c r="V36" s="358">
        <v>1</v>
      </c>
      <c r="W36" s="359">
        <f t="shared" si="4"/>
        <v>1</v>
      </c>
      <c r="X36" s="359"/>
      <c r="Y36" s="359"/>
      <c r="Z36" s="359"/>
      <c r="AA36" s="359"/>
      <c r="AB36" s="360"/>
      <c r="AC36" s="359"/>
      <c r="AD36" s="359"/>
    </row>
    <row r="37" spans="1:30" s="217" customFormat="1" ht="12">
      <c r="A37" s="364">
        <f t="shared" si="6"/>
        <v>33</v>
      </c>
      <c r="B37" s="361" t="s">
        <v>247</v>
      </c>
      <c r="C37" s="361" t="s">
        <v>3774</v>
      </c>
      <c r="D37" s="362" t="s">
        <v>1104</v>
      </c>
      <c r="E37" s="361" t="s">
        <v>34</v>
      </c>
      <c r="F37" s="361" t="s">
        <v>390</v>
      </c>
      <c r="G37" s="363" t="s">
        <v>3729</v>
      </c>
      <c r="H37" s="211">
        <v>0.03116898148148148</v>
      </c>
      <c r="I37" s="196">
        <v>0.0352662037037037</v>
      </c>
      <c r="J37" s="227">
        <v>0.027511574074074074</v>
      </c>
      <c r="K37" s="446">
        <v>0.02730324074074074</v>
      </c>
      <c r="L37" s="198"/>
      <c r="M37" s="198"/>
      <c r="N37" s="485">
        <f>H37+I37+J37+K37+L37+M37</f>
        <v>0.12125</v>
      </c>
      <c r="O37" s="424">
        <v>1</v>
      </c>
      <c r="P37" s="199">
        <v>1</v>
      </c>
      <c r="Q37" s="205">
        <v>1</v>
      </c>
      <c r="R37" s="457">
        <v>1</v>
      </c>
      <c r="S37" s="200"/>
      <c r="T37" s="200"/>
      <c r="U37" s="474">
        <f t="shared" si="3"/>
        <v>4</v>
      </c>
      <c r="V37" s="358">
        <v>1</v>
      </c>
      <c r="W37" s="359">
        <f t="shared" si="4"/>
        <v>1</v>
      </c>
      <c r="X37" s="359"/>
      <c r="Y37" s="359"/>
      <c r="Z37" s="359"/>
      <c r="AA37" s="359"/>
      <c r="AB37" s="360"/>
      <c r="AC37" s="359"/>
      <c r="AD37" s="359"/>
    </row>
    <row r="38" spans="1:30" s="217" customFormat="1" ht="12">
      <c r="A38" s="364">
        <f t="shared" si="6"/>
        <v>34</v>
      </c>
      <c r="B38" s="361" t="s">
        <v>138</v>
      </c>
      <c r="C38" s="361" t="s">
        <v>3852</v>
      </c>
      <c r="D38" s="362" t="s">
        <v>1104</v>
      </c>
      <c r="E38" s="361" t="s">
        <v>139</v>
      </c>
      <c r="F38" s="361" t="s">
        <v>390</v>
      </c>
      <c r="G38" s="363" t="s">
        <v>3729</v>
      </c>
      <c r="H38" s="203">
        <v>0.0309375</v>
      </c>
      <c r="I38" s="196">
        <v>0.02952546296296296</v>
      </c>
      <c r="J38" s="227"/>
      <c r="K38" s="446">
        <v>0.029733796296296296</v>
      </c>
      <c r="L38" s="255">
        <v>0.03236111111111111</v>
      </c>
      <c r="M38" s="198"/>
      <c r="N38" s="485">
        <f>H38+I38+J38+K38+L38+M38</f>
        <v>0.12255787037037036</v>
      </c>
      <c r="O38" s="424">
        <v>1</v>
      </c>
      <c r="P38" s="199">
        <v>1</v>
      </c>
      <c r="Q38" s="205"/>
      <c r="R38" s="458">
        <v>1</v>
      </c>
      <c r="S38" s="200">
        <v>1</v>
      </c>
      <c r="T38" s="200"/>
      <c r="U38" s="474">
        <f t="shared" si="3"/>
        <v>4</v>
      </c>
      <c r="V38" s="368">
        <v>1</v>
      </c>
      <c r="W38" s="359">
        <f t="shared" si="4"/>
        <v>1</v>
      </c>
      <c r="X38" s="359"/>
      <c r="Y38" s="359"/>
      <c r="Z38" s="359"/>
      <c r="AA38" s="359"/>
      <c r="AB38" s="360"/>
      <c r="AC38" s="359"/>
      <c r="AD38" s="359"/>
    </row>
    <row r="39" spans="1:30" s="217" customFormat="1" ht="12">
      <c r="A39" s="354">
        <f t="shared" si="6"/>
        <v>35</v>
      </c>
      <c r="B39" s="355" t="s">
        <v>44</v>
      </c>
      <c r="C39" s="355" t="s">
        <v>3728</v>
      </c>
      <c r="D39" s="356" t="s">
        <v>1104</v>
      </c>
      <c r="E39" s="355" t="s">
        <v>46</v>
      </c>
      <c r="F39" s="355" t="s">
        <v>390</v>
      </c>
      <c r="G39" s="357" t="s">
        <v>45</v>
      </c>
      <c r="H39" s="195">
        <v>0.034201388888888885</v>
      </c>
      <c r="I39" s="250">
        <v>0.02834490740740741</v>
      </c>
      <c r="J39" s="226"/>
      <c r="K39" s="445">
        <v>0.029560185185185182</v>
      </c>
      <c r="L39" s="254">
        <v>0.03053240740740741</v>
      </c>
      <c r="M39" s="220"/>
      <c r="N39" s="484">
        <f>H39+I39+J39+K39+L39+M39</f>
        <v>0.1226388888888889</v>
      </c>
      <c r="O39" s="425">
        <v>1</v>
      </c>
      <c r="P39" s="252">
        <v>1</v>
      </c>
      <c r="Q39" s="222"/>
      <c r="R39" s="457">
        <v>1</v>
      </c>
      <c r="S39" s="221">
        <v>1</v>
      </c>
      <c r="T39" s="221"/>
      <c r="U39" s="474">
        <f t="shared" si="3"/>
        <v>4</v>
      </c>
      <c r="V39" s="358">
        <v>1</v>
      </c>
      <c r="W39" s="359">
        <f t="shared" si="4"/>
        <v>1</v>
      </c>
      <c r="X39" s="359"/>
      <c r="Y39" s="359"/>
      <c r="Z39" s="359"/>
      <c r="AA39" s="359"/>
      <c r="AB39" s="360"/>
      <c r="AC39" s="359"/>
      <c r="AD39" s="359"/>
    </row>
    <row r="40" spans="1:30" s="217" customFormat="1" ht="12">
      <c r="A40" s="364">
        <f t="shared" si="6"/>
        <v>36</v>
      </c>
      <c r="B40" s="361" t="s">
        <v>225</v>
      </c>
      <c r="C40" s="361" t="s">
        <v>3718</v>
      </c>
      <c r="D40" s="362" t="s">
        <v>1104</v>
      </c>
      <c r="E40" s="361" t="s">
        <v>3830</v>
      </c>
      <c r="F40" s="361" t="s">
        <v>390</v>
      </c>
      <c r="G40" s="363" t="s">
        <v>71</v>
      </c>
      <c r="H40" s="211"/>
      <c r="I40" s="196">
        <v>0.03050925925925926</v>
      </c>
      <c r="J40" s="227">
        <v>0.029930555555555554</v>
      </c>
      <c r="K40" s="446">
        <v>0.03013888888888889</v>
      </c>
      <c r="L40" s="255">
        <v>0.03269675925925926</v>
      </c>
      <c r="M40" s="198"/>
      <c r="N40" s="485">
        <f>H40+I40+J40+K40+L40+M40</f>
        <v>0.12327546296296296</v>
      </c>
      <c r="O40" s="424"/>
      <c r="P40" s="199">
        <v>1</v>
      </c>
      <c r="Q40" s="205">
        <v>1</v>
      </c>
      <c r="R40" s="457">
        <v>1</v>
      </c>
      <c r="S40" s="200">
        <v>1</v>
      </c>
      <c r="T40" s="200"/>
      <c r="U40" s="474">
        <f t="shared" si="3"/>
        <v>4</v>
      </c>
      <c r="V40" s="358">
        <v>1</v>
      </c>
      <c r="W40" s="359">
        <f t="shared" si="4"/>
        <v>1</v>
      </c>
      <c r="X40" s="359"/>
      <c r="Y40" s="359"/>
      <c r="Z40" s="359"/>
      <c r="AA40" s="359"/>
      <c r="AB40" s="360"/>
      <c r="AC40" s="359"/>
      <c r="AD40" s="359"/>
    </row>
    <row r="41" spans="1:30" s="217" customFormat="1" ht="12">
      <c r="A41" s="364">
        <f t="shared" si="6"/>
        <v>37</v>
      </c>
      <c r="B41" s="361" t="s">
        <v>218</v>
      </c>
      <c r="C41" s="361" t="s">
        <v>85</v>
      </c>
      <c r="D41" s="362" t="s">
        <v>1104</v>
      </c>
      <c r="E41" s="361" t="s">
        <v>3830</v>
      </c>
      <c r="F41" s="361" t="s">
        <v>390</v>
      </c>
      <c r="G41" s="363" t="s">
        <v>219</v>
      </c>
      <c r="H41" s="203"/>
      <c r="I41" s="196">
        <v>0.029965277777777778</v>
      </c>
      <c r="J41" s="227">
        <v>0.03138888888888889</v>
      </c>
      <c r="K41" s="446">
        <v>0.029652777777777778</v>
      </c>
      <c r="L41" s="255">
        <v>0.03228009259259259</v>
      </c>
      <c r="M41" s="198"/>
      <c r="N41" s="485">
        <f>H41+I41+J41+K41+L41+M41</f>
        <v>0.12328703703703703</v>
      </c>
      <c r="O41" s="424"/>
      <c r="P41" s="199">
        <v>1</v>
      </c>
      <c r="Q41" s="205">
        <v>1</v>
      </c>
      <c r="R41" s="458">
        <v>1</v>
      </c>
      <c r="S41" s="200">
        <v>1</v>
      </c>
      <c r="T41" s="200"/>
      <c r="U41" s="474">
        <f t="shared" si="3"/>
        <v>4</v>
      </c>
      <c r="V41" s="358">
        <v>1</v>
      </c>
      <c r="W41" s="359">
        <f t="shared" si="4"/>
        <v>1</v>
      </c>
      <c r="X41" s="359"/>
      <c r="Y41" s="359"/>
      <c r="Z41" s="359"/>
      <c r="AA41" s="359"/>
      <c r="AB41" s="360"/>
      <c r="AC41" s="359"/>
      <c r="AD41" s="359"/>
    </row>
    <row r="42" spans="1:30" s="217" customFormat="1" ht="12">
      <c r="A42" s="364">
        <f t="shared" si="6"/>
        <v>38</v>
      </c>
      <c r="B42" s="361" t="s">
        <v>175</v>
      </c>
      <c r="C42" s="361" t="s">
        <v>70</v>
      </c>
      <c r="D42" s="362" t="s">
        <v>1104</v>
      </c>
      <c r="E42" s="361" t="s">
        <v>25</v>
      </c>
      <c r="F42" s="361" t="s">
        <v>390</v>
      </c>
      <c r="G42" s="363" t="s">
        <v>176</v>
      </c>
      <c r="H42" s="203"/>
      <c r="I42" s="196">
        <v>0.031238425925925926</v>
      </c>
      <c r="J42" s="227">
        <v>0.03074074074074074</v>
      </c>
      <c r="K42" s="446">
        <v>0.029583333333333333</v>
      </c>
      <c r="L42" s="255">
        <v>0.03309027777777778</v>
      </c>
      <c r="M42" s="198"/>
      <c r="N42" s="485">
        <f>H42+I42+J42+K42+L42+M42</f>
        <v>0.12465277777777778</v>
      </c>
      <c r="O42" s="424"/>
      <c r="P42" s="199">
        <v>1</v>
      </c>
      <c r="Q42" s="205">
        <v>1</v>
      </c>
      <c r="R42" s="458">
        <v>1</v>
      </c>
      <c r="S42" s="200">
        <v>1</v>
      </c>
      <c r="T42" s="200"/>
      <c r="U42" s="474">
        <f t="shared" si="3"/>
        <v>4</v>
      </c>
      <c r="V42" s="358">
        <v>1</v>
      </c>
      <c r="W42" s="359">
        <f t="shared" si="4"/>
        <v>1</v>
      </c>
      <c r="X42" s="359"/>
      <c r="Y42" s="359"/>
      <c r="Z42" s="359"/>
      <c r="AA42" s="359"/>
      <c r="AB42" s="360"/>
      <c r="AC42" s="359"/>
      <c r="AD42" s="359"/>
    </row>
    <row r="43" spans="1:30" s="367" customFormat="1" ht="12">
      <c r="A43" s="364">
        <f t="shared" si="6"/>
        <v>39</v>
      </c>
      <c r="B43" s="361" t="s">
        <v>119</v>
      </c>
      <c r="C43" s="361" t="s">
        <v>121</v>
      </c>
      <c r="D43" s="362" t="s">
        <v>1104</v>
      </c>
      <c r="E43" s="361" t="s">
        <v>123</v>
      </c>
      <c r="F43" s="361" t="s">
        <v>390</v>
      </c>
      <c r="G43" s="363" t="s">
        <v>122</v>
      </c>
      <c r="H43" s="203"/>
      <c r="I43" s="196">
        <v>0.031574074074074074</v>
      </c>
      <c r="J43" s="227">
        <v>0.031990740740740736</v>
      </c>
      <c r="K43" s="446">
        <v>0.029907407407407407</v>
      </c>
      <c r="L43" s="255">
        <v>0.031435185185185184</v>
      </c>
      <c r="M43" s="198"/>
      <c r="N43" s="485">
        <f>H43+I43+J43+K43+L43+M43</f>
        <v>0.12490740740740741</v>
      </c>
      <c r="O43" s="424"/>
      <c r="P43" s="199">
        <v>1</v>
      </c>
      <c r="Q43" s="205">
        <v>1</v>
      </c>
      <c r="R43" s="457">
        <v>1</v>
      </c>
      <c r="S43" s="200">
        <v>1</v>
      </c>
      <c r="T43" s="200"/>
      <c r="U43" s="474">
        <f t="shared" si="3"/>
        <v>4</v>
      </c>
      <c r="V43" s="358">
        <v>1</v>
      </c>
      <c r="W43" s="359">
        <f t="shared" si="4"/>
        <v>1</v>
      </c>
      <c r="X43" s="366"/>
      <c r="Y43" s="366"/>
      <c r="Z43" s="366"/>
      <c r="AA43" s="366"/>
      <c r="AB43" s="369"/>
      <c r="AC43" s="366"/>
      <c r="AD43" s="366"/>
    </row>
    <row r="44" spans="1:30" s="217" customFormat="1" ht="12">
      <c r="A44" s="364">
        <f t="shared" si="6"/>
        <v>40</v>
      </c>
      <c r="B44" s="361" t="s">
        <v>178</v>
      </c>
      <c r="C44" s="361" t="s">
        <v>179</v>
      </c>
      <c r="D44" s="362" t="s">
        <v>1104</v>
      </c>
      <c r="E44" s="361" t="s">
        <v>78</v>
      </c>
      <c r="F44" s="361" t="s">
        <v>390</v>
      </c>
      <c r="G44" s="363" t="s">
        <v>3754</v>
      </c>
      <c r="H44" s="203"/>
      <c r="I44" s="196">
        <v>0.03019675925925926</v>
      </c>
      <c r="J44" s="227">
        <v>0.030625</v>
      </c>
      <c r="K44" s="446">
        <v>0.03012731481481481</v>
      </c>
      <c r="L44" s="255">
        <v>0.034074074074074076</v>
      </c>
      <c r="M44" s="198"/>
      <c r="N44" s="485">
        <f>H44+I44+J44+K44+L44+M44</f>
        <v>0.12502314814814813</v>
      </c>
      <c r="O44" s="424"/>
      <c r="P44" s="199">
        <v>1</v>
      </c>
      <c r="Q44" s="205">
        <v>1</v>
      </c>
      <c r="R44" s="457">
        <v>1</v>
      </c>
      <c r="S44" s="200">
        <v>1</v>
      </c>
      <c r="T44" s="200"/>
      <c r="U44" s="474">
        <f t="shared" si="3"/>
        <v>4</v>
      </c>
      <c r="V44" s="358">
        <v>1</v>
      </c>
      <c r="W44" s="359">
        <f t="shared" si="4"/>
        <v>1</v>
      </c>
      <c r="X44" s="359"/>
      <c r="Y44" s="359"/>
      <c r="Z44" s="359"/>
      <c r="AA44" s="359"/>
      <c r="AB44" s="360"/>
      <c r="AC44" s="359"/>
      <c r="AD44" s="359"/>
    </row>
    <row r="45" spans="1:30" s="217" customFormat="1" ht="12">
      <c r="A45" s="364">
        <f t="shared" si="6"/>
        <v>41</v>
      </c>
      <c r="B45" s="361" t="s">
        <v>274</v>
      </c>
      <c r="C45" s="361" t="s">
        <v>3800</v>
      </c>
      <c r="D45" s="362" t="s">
        <v>1104</v>
      </c>
      <c r="E45" s="361" t="s">
        <v>3861</v>
      </c>
      <c r="F45" s="361" t="s">
        <v>390</v>
      </c>
      <c r="G45" s="363" t="s">
        <v>275</v>
      </c>
      <c r="H45" s="211"/>
      <c r="I45" s="196">
        <v>0.031180555555555555</v>
      </c>
      <c r="J45" s="227">
        <v>0.031608796296296295</v>
      </c>
      <c r="K45" s="446">
        <v>0.03074074074074074</v>
      </c>
      <c r="L45" s="255">
        <v>0.03170138888888889</v>
      </c>
      <c r="M45" s="198"/>
      <c r="N45" s="485">
        <f>H45+I45+J45+K45+L45+M45</f>
        <v>0.12523148148148147</v>
      </c>
      <c r="O45" s="424"/>
      <c r="P45" s="199">
        <v>1</v>
      </c>
      <c r="Q45" s="205">
        <v>1</v>
      </c>
      <c r="R45" s="457">
        <v>1</v>
      </c>
      <c r="S45" s="200">
        <v>1</v>
      </c>
      <c r="T45" s="200"/>
      <c r="U45" s="474">
        <f t="shared" si="3"/>
        <v>4</v>
      </c>
      <c r="V45" s="358">
        <v>1</v>
      </c>
      <c r="W45" s="359">
        <f t="shared" si="4"/>
        <v>1</v>
      </c>
      <c r="X45" s="359"/>
      <c r="Y45" s="359"/>
      <c r="Z45" s="359"/>
      <c r="AA45" s="359"/>
      <c r="AB45" s="360"/>
      <c r="AC45" s="359"/>
      <c r="AD45" s="359"/>
    </row>
    <row r="46" spans="1:30" s="217" customFormat="1" ht="12">
      <c r="A46" s="364">
        <f t="shared" si="6"/>
        <v>42</v>
      </c>
      <c r="B46" s="361" t="s">
        <v>313</v>
      </c>
      <c r="C46" s="361" t="s">
        <v>314</v>
      </c>
      <c r="D46" s="362" t="s">
        <v>1104</v>
      </c>
      <c r="E46" s="361" t="s">
        <v>3730</v>
      </c>
      <c r="F46" s="361" t="s">
        <v>390</v>
      </c>
      <c r="G46" s="363" t="s">
        <v>315</v>
      </c>
      <c r="H46" s="203"/>
      <c r="I46" s="196">
        <v>0.029872685185185186</v>
      </c>
      <c r="J46" s="227">
        <v>0.029733796296296296</v>
      </c>
      <c r="K46" s="446">
        <v>0.03364583333333333</v>
      </c>
      <c r="L46" s="255">
        <v>0.03377314814814815</v>
      </c>
      <c r="M46" s="198"/>
      <c r="N46" s="485">
        <f>H46+I46+J46+K46+L46+M46</f>
        <v>0.12702546296296297</v>
      </c>
      <c r="O46" s="424"/>
      <c r="P46" s="199">
        <v>1</v>
      </c>
      <c r="Q46" s="205">
        <v>1</v>
      </c>
      <c r="R46" s="458">
        <v>1</v>
      </c>
      <c r="S46" s="200">
        <v>1</v>
      </c>
      <c r="T46" s="200"/>
      <c r="U46" s="474">
        <f t="shared" si="3"/>
        <v>4</v>
      </c>
      <c r="V46" s="358">
        <v>1</v>
      </c>
      <c r="W46" s="359">
        <f t="shared" si="4"/>
        <v>1</v>
      </c>
      <c r="X46" s="359"/>
      <c r="Y46" s="359"/>
      <c r="Z46" s="359"/>
      <c r="AA46" s="359"/>
      <c r="AB46" s="360"/>
      <c r="AC46" s="359"/>
      <c r="AD46" s="359"/>
    </row>
    <row r="47" spans="1:30" s="367" customFormat="1" ht="12">
      <c r="A47" s="364">
        <f t="shared" si="6"/>
        <v>43</v>
      </c>
      <c r="B47" s="361" t="s">
        <v>32</v>
      </c>
      <c r="C47" s="361" t="s">
        <v>33</v>
      </c>
      <c r="D47" s="362" t="s">
        <v>1104</v>
      </c>
      <c r="E47" s="361" t="s">
        <v>34</v>
      </c>
      <c r="F47" s="361" t="s">
        <v>390</v>
      </c>
      <c r="G47" s="363" t="s">
        <v>3729</v>
      </c>
      <c r="H47" s="203">
        <v>0.03298611111111111</v>
      </c>
      <c r="I47" s="196">
        <v>0.030150462962962962</v>
      </c>
      <c r="J47" s="227">
        <v>0.03476851851851852</v>
      </c>
      <c r="K47" s="446">
        <v>0.03052083333333333</v>
      </c>
      <c r="L47" s="198"/>
      <c r="M47" s="198"/>
      <c r="N47" s="485">
        <f>H47+I47+J47+K47+L47+M47</f>
        <v>0.12842592592592594</v>
      </c>
      <c r="O47" s="424">
        <v>1</v>
      </c>
      <c r="P47" s="199">
        <v>1</v>
      </c>
      <c r="Q47" s="205">
        <v>1</v>
      </c>
      <c r="R47" s="458">
        <v>1</v>
      </c>
      <c r="S47" s="200"/>
      <c r="T47" s="200"/>
      <c r="U47" s="474">
        <f t="shared" si="3"/>
        <v>4</v>
      </c>
      <c r="V47" s="358">
        <v>1</v>
      </c>
      <c r="W47" s="359">
        <f t="shared" si="4"/>
        <v>1</v>
      </c>
      <c r="X47" s="366"/>
      <c r="Y47" s="366"/>
      <c r="Z47" s="366"/>
      <c r="AA47" s="366"/>
      <c r="AB47" s="369"/>
      <c r="AC47" s="366"/>
      <c r="AD47" s="366"/>
    </row>
    <row r="48" spans="1:30" s="217" customFormat="1" ht="12">
      <c r="A48" s="364">
        <f t="shared" si="6"/>
        <v>44</v>
      </c>
      <c r="B48" s="361" t="s">
        <v>114</v>
      </c>
      <c r="C48" s="361" t="s">
        <v>3718</v>
      </c>
      <c r="D48" s="362" t="s">
        <v>1104</v>
      </c>
      <c r="E48" s="361" t="s">
        <v>19</v>
      </c>
      <c r="F48" s="361" t="s">
        <v>390</v>
      </c>
      <c r="G48" s="363" t="s">
        <v>3729</v>
      </c>
      <c r="H48" s="203">
        <v>0.03173611111111111</v>
      </c>
      <c r="I48" s="196">
        <v>0.03869212962962963</v>
      </c>
      <c r="J48" s="227"/>
      <c r="K48" s="446">
        <v>0.028888888888888888</v>
      </c>
      <c r="L48" s="255">
        <v>0.029594907407407407</v>
      </c>
      <c r="M48" s="198"/>
      <c r="N48" s="485">
        <f>H48+I48+J48+K48+L48+M48</f>
        <v>0.12891203703703705</v>
      </c>
      <c r="O48" s="424">
        <v>1</v>
      </c>
      <c r="P48" s="199">
        <v>1</v>
      </c>
      <c r="Q48" s="205"/>
      <c r="R48" s="458">
        <v>1</v>
      </c>
      <c r="S48" s="200">
        <v>1</v>
      </c>
      <c r="T48" s="200"/>
      <c r="U48" s="474">
        <f t="shared" si="3"/>
        <v>4</v>
      </c>
      <c r="V48" s="358">
        <v>1</v>
      </c>
      <c r="W48" s="359">
        <f t="shared" si="4"/>
        <v>1</v>
      </c>
      <c r="X48" s="359"/>
      <c r="Y48" s="359"/>
      <c r="Z48" s="359"/>
      <c r="AA48" s="359"/>
      <c r="AB48" s="360"/>
      <c r="AC48" s="359"/>
      <c r="AD48" s="359"/>
    </row>
    <row r="49" spans="1:30" s="217" customFormat="1" ht="12">
      <c r="A49" s="364">
        <f t="shared" si="6"/>
        <v>45</v>
      </c>
      <c r="B49" s="362" t="s">
        <v>764</v>
      </c>
      <c r="C49" s="362" t="s">
        <v>3749</v>
      </c>
      <c r="D49" s="362" t="s">
        <v>1104</v>
      </c>
      <c r="E49" s="362">
        <v>1944</v>
      </c>
      <c r="F49" s="362" t="s">
        <v>390</v>
      </c>
      <c r="G49" s="365" t="s">
        <v>765</v>
      </c>
      <c r="H49" s="203">
        <v>0.03221064814814815</v>
      </c>
      <c r="I49" s="207"/>
      <c r="J49" s="227">
        <v>0.03148148148148148</v>
      </c>
      <c r="K49" s="446">
        <v>0.03241898148148148</v>
      </c>
      <c r="L49" s="255">
        <v>0.032962962962962965</v>
      </c>
      <c r="M49" s="198"/>
      <c r="N49" s="485">
        <f>H49+I49+J49+K49+L49+M49</f>
        <v>0.12907407407407406</v>
      </c>
      <c r="O49" s="424">
        <v>1</v>
      </c>
      <c r="P49" s="199"/>
      <c r="Q49" s="205">
        <v>1</v>
      </c>
      <c r="R49" s="457">
        <v>1</v>
      </c>
      <c r="S49" s="200">
        <v>1</v>
      </c>
      <c r="T49" s="200"/>
      <c r="U49" s="474">
        <f t="shared" si="3"/>
        <v>4</v>
      </c>
      <c r="V49" s="358">
        <v>1</v>
      </c>
      <c r="W49" s="359">
        <f t="shared" si="4"/>
        <v>1</v>
      </c>
      <c r="X49" s="359"/>
      <c r="Y49" s="359"/>
      <c r="Z49" s="359"/>
      <c r="AA49" s="359"/>
      <c r="AB49" s="360"/>
      <c r="AC49" s="359"/>
      <c r="AD49" s="359"/>
    </row>
    <row r="50" spans="1:30" s="217" customFormat="1" ht="12">
      <c r="A50" s="364">
        <f t="shared" si="6"/>
        <v>46</v>
      </c>
      <c r="B50" s="361" t="s">
        <v>227</v>
      </c>
      <c r="C50" s="361" t="s">
        <v>3765</v>
      </c>
      <c r="D50" s="362" t="s">
        <v>1104</v>
      </c>
      <c r="E50" s="361" t="s">
        <v>123</v>
      </c>
      <c r="F50" s="361" t="s">
        <v>390</v>
      </c>
      <c r="G50" s="363" t="s">
        <v>3762</v>
      </c>
      <c r="H50" s="203">
        <v>0.033310185185185186</v>
      </c>
      <c r="I50" s="196">
        <v>0.031967592592592596</v>
      </c>
      <c r="J50" s="227">
        <v>0.03158564814814815</v>
      </c>
      <c r="K50" s="446">
        <v>0.03248842592592593</v>
      </c>
      <c r="L50" s="198"/>
      <c r="M50" s="198"/>
      <c r="N50" s="485">
        <f>H50+I50+J50+K50+L50+M50</f>
        <v>0.12935185185185186</v>
      </c>
      <c r="O50" s="424">
        <v>1</v>
      </c>
      <c r="P50" s="199">
        <v>1</v>
      </c>
      <c r="Q50" s="205">
        <v>1</v>
      </c>
      <c r="R50" s="458">
        <v>1</v>
      </c>
      <c r="S50" s="200"/>
      <c r="T50" s="200"/>
      <c r="U50" s="474">
        <f t="shared" si="3"/>
        <v>4</v>
      </c>
      <c r="V50" s="358">
        <v>1</v>
      </c>
      <c r="W50" s="359">
        <f t="shared" si="4"/>
        <v>1</v>
      </c>
      <c r="X50" s="359"/>
      <c r="Y50" s="359"/>
      <c r="Z50" s="359"/>
      <c r="AA50" s="359"/>
      <c r="AB50" s="360"/>
      <c r="AC50" s="359"/>
      <c r="AD50" s="359"/>
    </row>
    <row r="51" spans="1:30" s="217" customFormat="1" ht="12">
      <c r="A51" s="364">
        <f t="shared" si="6"/>
        <v>47</v>
      </c>
      <c r="B51" s="361" t="s">
        <v>20</v>
      </c>
      <c r="C51" s="361" t="s">
        <v>3744</v>
      </c>
      <c r="D51" s="362" t="s">
        <v>1104</v>
      </c>
      <c r="E51" s="361" t="s">
        <v>22</v>
      </c>
      <c r="F51" s="361" t="s">
        <v>390</v>
      </c>
      <c r="G51" s="363" t="s">
        <v>21</v>
      </c>
      <c r="H51" s="203"/>
      <c r="I51" s="196">
        <v>0.0330787037037037</v>
      </c>
      <c r="J51" s="227">
        <v>0.031435185185185184</v>
      </c>
      <c r="K51" s="446">
        <v>0.03153935185185185</v>
      </c>
      <c r="L51" s="255">
        <v>0.033900462962962966</v>
      </c>
      <c r="M51" s="198"/>
      <c r="N51" s="485">
        <f>H51+I51+J51+K51+L51+M51</f>
        <v>0.12995370370370368</v>
      </c>
      <c r="O51" s="424"/>
      <c r="P51" s="199">
        <v>1</v>
      </c>
      <c r="Q51" s="205">
        <v>1</v>
      </c>
      <c r="R51" s="458">
        <v>1</v>
      </c>
      <c r="S51" s="200">
        <v>1</v>
      </c>
      <c r="T51" s="200"/>
      <c r="U51" s="474">
        <f t="shared" si="3"/>
        <v>4</v>
      </c>
      <c r="V51" s="358">
        <v>1</v>
      </c>
      <c r="W51" s="359">
        <f t="shared" si="4"/>
        <v>1</v>
      </c>
      <c r="X51" s="359"/>
      <c r="Y51" s="359"/>
      <c r="Z51" s="359"/>
      <c r="AA51" s="359"/>
      <c r="AB51" s="360"/>
      <c r="AC51" s="359"/>
      <c r="AD51" s="359"/>
    </row>
    <row r="52" spans="1:30" s="217" customFormat="1" ht="12">
      <c r="A52" s="364">
        <f t="shared" si="6"/>
        <v>48</v>
      </c>
      <c r="B52" s="361" t="s">
        <v>348</v>
      </c>
      <c r="C52" s="361" t="s">
        <v>80</v>
      </c>
      <c r="D52" s="362" t="s">
        <v>1104</v>
      </c>
      <c r="E52" s="361" t="s">
        <v>46</v>
      </c>
      <c r="F52" s="361" t="s">
        <v>390</v>
      </c>
      <c r="G52" s="363" t="s">
        <v>3729</v>
      </c>
      <c r="H52" s="203">
        <v>0.030497685185185183</v>
      </c>
      <c r="I52" s="196">
        <v>0.03324074074074074</v>
      </c>
      <c r="J52" s="227">
        <v>0.032824074074074075</v>
      </c>
      <c r="K52" s="446">
        <v>0.03453703703703703</v>
      </c>
      <c r="L52" s="198"/>
      <c r="M52" s="198"/>
      <c r="N52" s="485">
        <f>H52+I52+J52+K52+L52+M52</f>
        <v>0.13109953703703703</v>
      </c>
      <c r="O52" s="424">
        <v>1</v>
      </c>
      <c r="P52" s="199">
        <v>1</v>
      </c>
      <c r="Q52" s="205">
        <v>1</v>
      </c>
      <c r="R52" s="458">
        <v>1</v>
      </c>
      <c r="S52" s="200"/>
      <c r="T52" s="200"/>
      <c r="U52" s="474">
        <f t="shared" si="3"/>
        <v>4</v>
      </c>
      <c r="V52" s="359">
        <v>1</v>
      </c>
      <c r="W52" s="359">
        <f t="shared" si="4"/>
        <v>1</v>
      </c>
      <c r="X52" s="359"/>
      <c r="Y52" s="359"/>
      <c r="Z52" s="359"/>
      <c r="AA52" s="359"/>
      <c r="AB52" s="360"/>
      <c r="AC52" s="359"/>
      <c r="AD52" s="359"/>
    </row>
    <row r="53" spans="1:30" s="319" customFormat="1" ht="12">
      <c r="A53" s="320">
        <f t="shared" si="6"/>
        <v>49</v>
      </c>
      <c r="B53" s="321" t="s">
        <v>187</v>
      </c>
      <c r="C53" s="321" t="s">
        <v>82</v>
      </c>
      <c r="D53" s="321" t="s">
        <v>1103</v>
      </c>
      <c r="E53" s="321">
        <v>1971</v>
      </c>
      <c r="F53" s="322" t="s">
        <v>390</v>
      </c>
      <c r="G53" s="323" t="s">
        <v>3729</v>
      </c>
      <c r="H53" s="209">
        <v>0.03283564814814815</v>
      </c>
      <c r="I53" s="201">
        <v>0.03181712962962963</v>
      </c>
      <c r="J53" s="228">
        <v>0.03457175925925926</v>
      </c>
      <c r="K53" s="447">
        <v>0.03210648148148148</v>
      </c>
      <c r="L53" s="299"/>
      <c r="M53" s="198"/>
      <c r="N53" s="486">
        <f>H53+I53+J53+K53+L53+M53</f>
        <v>0.13133101851851853</v>
      </c>
      <c r="O53" s="426">
        <v>1</v>
      </c>
      <c r="P53" s="232">
        <v>1</v>
      </c>
      <c r="Q53" s="234">
        <v>1</v>
      </c>
      <c r="R53" s="459">
        <v>1</v>
      </c>
      <c r="S53" s="202"/>
      <c r="T53" s="200"/>
      <c r="U53" s="472">
        <f t="shared" si="3"/>
        <v>4</v>
      </c>
      <c r="V53" s="316">
        <v>1</v>
      </c>
      <c r="W53" s="359">
        <f t="shared" si="4"/>
        <v>1</v>
      </c>
      <c r="X53" s="317"/>
      <c r="Y53" s="317"/>
      <c r="Z53" s="317"/>
      <c r="AA53" s="317"/>
      <c r="AB53" s="318"/>
      <c r="AC53" s="317"/>
      <c r="AD53" s="317"/>
    </row>
    <row r="54" spans="1:30" s="367" customFormat="1" ht="12">
      <c r="A54" s="364">
        <f t="shared" si="6"/>
        <v>50</v>
      </c>
      <c r="B54" s="361" t="s">
        <v>96</v>
      </c>
      <c r="C54" s="361" t="s">
        <v>33</v>
      </c>
      <c r="D54" s="362" t="s">
        <v>1104</v>
      </c>
      <c r="E54" s="361" t="s">
        <v>3806</v>
      </c>
      <c r="F54" s="361" t="s">
        <v>390</v>
      </c>
      <c r="G54" s="363" t="s">
        <v>97</v>
      </c>
      <c r="H54" s="203">
        <v>0.035069444444444445</v>
      </c>
      <c r="I54" s="196">
        <v>0.032916666666666664</v>
      </c>
      <c r="J54" s="227">
        <v>0.03111111111111111</v>
      </c>
      <c r="K54" s="446">
        <v>0.032268518518518516</v>
      </c>
      <c r="L54" s="198"/>
      <c r="M54" s="198"/>
      <c r="N54" s="485">
        <f>H54+I54+J54+K54+L54+M54</f>
        <v>0.13136574074074076</v>
      </c>
      <c r="O54" s="424">
        <v>1</v>
      </c>
      <c r="P54" s="199">
        <v>1</v>
      </c>
      <c r="Q54" s="205">
        <v>1</v>
      </c>
      <c r="R54" s="458">
        <v>1</v>
      </c>
      <c r="S54" s="200"/>
      <c r="T54" s="200"/>
      <c r="U54" s="474">
        <f t="shared" si="3"/>
        <v>4</v>
      </c>
      <c r="V54" s="358">
        <v>1</v>
      </c>
      <c r="W54" s="359">
        <f t="shared" si="4"/>
        <v>1</v>
      </c>
      <c r="X54" s="366"/>
      <c r="Y54" s="366"/>
      <c r="Z54" s="366"/>
      <c r="AA54" s="366"/>
      <c r="AB54" s="369"/>
      <c r="AC54" s="366"/>
      <c r="AD54" s="366"/>
    </row>
    <row r="55" spans="1:30" s="217" customFormat="1" ht="12">
      <c r="A55" s="364">
        <f t="shared" si="6"/>
        <v>51</v>
      </c>
      <c r="B55" s="361" t="s">
        <v>3808</v>
      </c>
      <c r="C55" s="361" t="s">
        <v>3809</v>
      </c>
      <c r="D55" s="362" t="s">
        <v>1104</v>
      </c>
      <c r="E55" s="361" t="s">
        <v>3772</v>
      </c>
      <c r="F55" s="361" t="s">
        <v>390</v>
      </c>
      <c r="G55" s="363" t="s">
        <v>3810</v>
      </c>
      <c r="H55" s="203"/>
      <c r="I55" s="196">
        <v>0.03224537037037037</v>
      </c>
      <c r="J55" s="227">
        <v>0.03203703703703704</v>
      </c>
      <c r="K55" s="446">
        <v>0.0333912037037037</v>
      </c>
      <c r="L55" s="255">
        <v>0.03381944444444445</v>
      </c>
      <c r="M55" s="198"/>
      <c r="N55" s="485">
        <f>H55+I55+J55+K55+L55+M55</f>
        <v>0.13149305555555554</v>
      </c>
      <c r="O55" s="424"/>
      <c r="P55" s="199">
        <v>1</v>
      </c>
      <c r="Q55" s="205">
        <v>1</v>
      </c>
      <c r="R55" s="458">
        <v>1</v>
      </c>
      <c r="S55" s="200">
        <v>1</v>
      </c>
      <c r="T55" s="200"/>
      <c r="U55" s="474">
        <f t="shared" si="3"/>
        <v>4</v>
      </c>
      <c r="V55" s="358">
        <v>1</v>
      </c>
      <c r="W55" s="359">
        <f t="shared" si="4"/>
        <v>1</v>
      </c>
      <c r="X55" s="359"/>
      <c r="Y55" s="359"/>
      <c r="Z55" s="359"/>
      <c r="AA55" s="359"/>
      <c r="AB55" s="360"/>
      <c r="AC55" s="359"/>
      <c r="AD55" s="359"/>
    </row>
    <row r="56" spans="1:30" s="217" customFormat="1" ht="12">
      <c r="A56" s="364">
        <f t="shared" si="6"/>
        <v>52</v>
      </c>
      <c r="B56" s="361" t="s">
        <v>3793</v>
      </c>
      <c r="C56" s="361" t="s">
        <v>3794</v>
      </c>
      <c r="D56" s="362" t="s">
        <v>1104</v>
      </c>
      <c r="E56" s="361" t="s">
        <v>3755</v>
      </c>
      <c r="F56" s="361" t="s">
        <v>390</v>
      </c>
      <c r="G56" s="363" t="s">
        <v>3795</v>
      </c>
      <c r="H56" s="203"/>
      <c r="I56" s="196">
        <v>0.0343287037037037</v>
      </c>
      <c r="J56" s="227">
        <v>0.03302083333333333</v>
      </c>
      <c r="K56" s="446">
        <v>0.03234953703703704</v>
      </c>
      <c r="L56" s="255">
        <v>0.03552083333333333</v>
      </c>
      <c r="M56" s="198"/>
      <c r="N56" s="485">
        <f>H56+I56+J56+K56+L56+M56</f>
        <v>0.13521990740740739</v>
      </c>
      <c r="O56" s="424"/>
      <c r="P56" s="199">
        <v>1</v>
      </c>
      <c r="Q56" s="205">
        <v>1</v>
      </c>
      <c r="R56" s="458">
        <v>1</v>
      </c>
      <c r="S56" s="200">
        <v>1</v>
      </c>
      <c r="T56" s="200"/>
      <c r="U56" s="474">
        <f t="shared" si="3"/>
        <v>4</v>
      </c>
      <c r="V56" s="358">
        <v>1</v>
      </c>
      <c r="W56" s="359">
        <f t="shared" si="4"/>
        <v>1</v>
      </c>
      <c r="X56" s="359"/>
      <c r="Y56" s="359"/>
      <c r="Z56" s="359"/>
      <c r="AA56" s="359"/>
      <c r="AB56" s="360"/>
      <c r="AC56" s="359"/>
      <c r="AD56" s="359"/>
    </row>
    <row r="57" spans="1:30" s="217" customFormat="1" ht="12">
      <c r="A57" s="364">
        <f t="shared" si="6"/>
        <v>53</v>
      </c>
      <c r="B57" s="361" t="s">
        <v>226</v>
      </c>
      <c r="C57" s="361" t="s">
        <v>3718</v>
      </c>
      <c r="D57" s="362" t="s">
        <v>1104</v>
      </c>
      <c r="E57" s="361" t="s">
        <v>3725</v>
      </c>
      <c r="F57" s="208" t="s">
        <v>390</v>
      </c>
      <c r="G57" s="363" t="s">
        <v>3795</v>
      </c>
      <c r="H57" s="211"/>
      <c r="I57" s="196">
        <v>0.029756944444444444</v>
      </c>
      <c r="J57" s="227">
        <v>0.03405092592592592</v>
      </c>
      <c r="K57" s="446">
        <v>0.034166666666666665</v>
      </c>
      <c r="L57" s="255">
        <v>0.03800925925925926</v>
      </c>
      <c r="M57" s="198"/>
      <c r="N57" s="485">
        <f>H57+I57+J57+K57+L57+M57</f>
        <v>0.13598379629629628</v>
      </c>
      <c r="O57" s="424"/>
      <c r="P57" s="199">
        <v>1</v>
      </c>
      <c r="Q57" s="205">
        <v>1</v>
      </c>
      <c r="R57" s="458">
        <v>1</v>
      </c>
      <c r="S57" s="200">
        <v>1</v>
      </c>
      <c r="T57" s="200"/>
      <c r="U57" s="474">
        <f t="shared" si="3"/>
        <v>4</v>
      </c>
      <c r="V57" s="358">
        <v>1</v>
      </c>
      <c r="W57" s="359">
        <f t="shared" si="4"/>
        <v>1</v>
      </c>
      <c r="X57" s="359"/>
      <c r="Y57" s="359"/>
      <c r="Z57" s="359"/>
      <c r="AA57" s="359"/>
      <c r="AB57" s="360"/>
      <c r="AC57" s="359"/>
      <c r="AD57" s="359"/>
    </row>
    <row r="58" spans="1:30" s="217" customFormat="1" ht="12">
      <c r="A58" s="364">
        <f t="shared" si="6"/>
        <v>54</v>
      </c>
      <c r="B58" s="361" t="s">
        <v>102</v>
      </c>
      <c r="C58" s="361" t="s">
        <v>3800</v>
      </c>
      <c r="D58" s="362" t="s">
        <v>1104</v>
      </c>
      <c r="E58" s="361" t="s">
        <v>3763</v>
      </c>
      <c r="F58" s="361" t="s">
        <v>390</v>
      </c>
      <c r="G58" s="363" t="s">
        <v>3729</v>
      </c>
      <c r="H58" s="203">
        <v>0.035069444444444445</v>
      </c>
      <c r="I58" s="196">
        <v>0.03315972222222222</v>
      </c>
      <c r="J58" s="227">
        <v>0.034375</v>
      </c>
      <c r="K58" s="446">
        <v>0.03679398148148148</v>
      </c>
      <c r="L58" s="198"/>
      <c r="M58" s="198"/>
      <c r="N58" s="485">
        <f>H58+I58+J58+K58+L58+M58</f>
        <v>0.13939814814814816</v>
      </c>
      <c r="O58" s="424">
        <v>1</v>
      </c>
      <c r="P58" s="199">
        <v>1</v>
      </c>
      <c r="Q58" s="205">
        <v>1</v>
      </c>
      <c r="R58" s="458">
        <v>1</v>
      </c>
      <c r="S58" s="200"/>
      <c r="T58" s="200"/>
      <c r="U58" s="474">
        <f t="shared" si="3"/>
        <v>4</v>
      </c>
      <c r="V58" s="358">
        <v>1</v>
      </c>
      <c r="W58" s="359">
        <f t="shared" si="4"/>
        <v>1</v>
      </c>
      <c r="X58" s="359"/>
      <c r="Y58" s="359"/>
      <c r="Z58" s="359"/>
      <c r="AA58" s="359"/>
      <c r="AB58" s="360"/>
      <c r="AC58" s="359"/>
      <c r="AD58" s="359"/>
    </row>
    <row r="59" spans="1:30" s="217" customFormat="1" ht="12">
      <c r="A59" s="364">
        <f t="shared" si="6"/>
        <v>55</v>
      </c>
      <c r="B59" s="361" t="s">
        <v>59</v>
      </c>
      <c r="C59" s="361" t="s">
        <v>57</v>
      </c>
      <c r="D59" s="362" t="s">
        <v>1104</v>
      </c>
      <c r="E59" s="361" t="s">
        <v>61</v>
      </c>
      <c r="F59" s="361" t="s">
        <v>390</v>
      </c>
      <c r="G59" s="363" t="s">
        <v>60</v>
      </c>
      <c r="H59" s="203"/>
      <c r="I59" s="196">
        <v>0.034837962962962966</v>
      </c>
      <c r="J59" s="227">
        <v>0.0344212962962963</v>
      </c>
      <c r="K59" s="446">
        <v>0.033993055555555554</v>
      </c>
      <c r="L59" s="255">
        <v>0.036284722222222225</v>
      </c>
      <c r="M59" s="198"/>
      <c r="N59" s="485">
        <f>H59+I59+J59+K59+L59+M59</f>
        <v>0.13953703703703704</v>
      </c>
      <c r="O59" s="424"/>
      <c r="P59" s="199">
        <v>1</v>
      </c>
      <c r="Q59" s="205">
        <v>1</v>
      </c>
      <c r="R59" s="458">
        <v>1</v>
      </c>
      <c r="S59" s="200">
        <v>1</v>
      </c>
      <c r="T59" s="200"/>
      <c r="U59" s="474">
        <f t="shared" si="3"/>
        <v>4</v>
      </c>
      <c r="V59" s="358">
        <v>1</v>
      </c>
      <c r="W59" s="359">
        <f t="shared" si="4"/>
        <v>1</v>
      </c>
      <c r="X59" s="359"/>
      <c r="Y59" s="359"/>
      <c r="Z59" s="359"/>
      <c r="AA59" s="359"/>
      <c r="AB59" s="360"/>
      <c r="AC59" s="359"/>
      <c r="AD59" s="359"/>
    </row>
    <row r="60" spans="1:30" s="217" customFormat="1" ht="12">
      <c r="A60" s="364">
        <f t="shared" si="6"/>
        <v>56</v>
      </c>
      <c r="B60" s="361" t="s">
        <v>233</v>
      </c>
      <c r="C60" s="361" t="s">
        <v>3809</v>
      </c>
      <c r="D60" s="362" t="s">
        <v>1104</v>
      </c>
      <c r="E60" s="361" t="s">
        <v>3</v>
      </c>
      <c r="F60" s="361" t="s">
        <v>390</v>
      </c>
      <c r="G60" s="363" t="s">
        <v>2</v>
      </c>
      <c r="H60" s="203"/>
      <c r="I60" s="196">
        <v>0.03549768518518519</v>
      </c>
      <c r="J60" s="227">
        <v>0.03383101851851852</v>
      </c>
      <c r="K60" s="446">
        <v>0.03409722222222222</v>
      </c>
      <c r="L60" s="255">
        <v>0.036180555555555556</v>
      </c>
      <c r="M60" s="198"/>
      <c r="N60" s="485">
        <f>H60+I60+J60+K60+L60+M60</f>
        <v>0.13960648148148147</v>
      </c>
      <c r="O60" s="424"/>
      <c r="P60" s="199">
        <v>1</v>
      </c>
      <c r="Q60" s="205">
        <v>1</v>
      </c>
      <c r="R60" s="457">
        <v>1</v>
      </c>
      <c r="S60" s="200">
        <v>1</v>
      </c>
      <c r="T60" s="200"/>
      <c r="U60" s="474">
        <f t="shared" si="3"/>
        <v>4</v>
      </c>
      <c r="V60" s="358">
        <v>1</v>
      </c>
      <c r="W60" s="359">
        <f t="shared" si="4"/>
        <v>1</v>
      </c>
      <c r="X60" s="359"/>
      <c r="Y60" s="359"/>
      <c r="Z60" s="359"/>
      <c r="AA60" s="359"/>
      <c r="AB60" s="360"/>
      <c r="AC60" s="359"/>
      <c r="AD60" s="359"/>
    </row>
    <row r="61" spans="1:30" s="217" customFormat="1" ht="12">
      <c r="A61" s="364">
        <f t="shared" si="6"/>
        <v>57</v>
      </c>
      <c r="B61" s="361" t="s">
        <v>135</v>
      </c>
      <c r="C61" s="361" t="s">
        <v>136</v>
      </c>
      <c r="D61" s="362" t="s">
        <v>1104</v>
      </c>
      <c r="E61" s="361" t="s">
        <v>137</v>
      </c>
      <c r="F61" s="361" t="s">
        <v>390</v>
      </c>
      <c r="G61" s="363" t="s">
        <v>3729</v>
      </c>
      <c r="H61" s="203"/>
      <c r="I61" s="196">
        <v>0.03267361111111111</v>
      </c>
      <c r="J61" s="227">
        <v>0.03543981481481481</v>
      </c>
      <c r="K61" s="446">
        <v>0.03445601851851852</v>
      </c>
      <c r="L61" s="255">
        <v>0.03774305555555556</v>
      </c>
      <c r="M61" s="198"/>
      <c r="N61" s="485">
        <f>H61+I61+J61+K61+L61+M61</f>
        <v>0.1403125</v>
      </c>
      <c r="O61" s="424"/>
      <c r="P61" s="199">
        <v>1</v>
      </c>
      <c r="Q61" s="205">
        <v>1</v>
      </c>
      <c r="R61" s="457">
        <v>1</v>
      </c>
      <c r="S61" s="200">
        <v>1</v>
      </c>
      <c r="T61" s="200"/>
      <c r="U61" s="474">
        <f t="shared" si="3"/>
        <v>4</v>
      </c>
      <c r="V61" s="358">
        <v>1</v>
      </c>
      <c r="W61" s="359">
        <f t="shared" si="4"/>
        <v>1</v>
      </c>
      <c r="X61" s="359"/>
      <c r="Y61" s="359"/>
      <c r="Z61" s="359"/>
      <c r="AA61" s="359"/>
      <c r="AB61" s="360"/>
      <c r="AC61" s="359"/>
      <c r="AD61" s="359"/>
    </row>
    <row r="62" spans="1:30" s="217" customFormat="1" ht="12">
      <c r="A62" s="364">
        <f t="shared" si="6"/>
        <v>58</v>
      </c>
      <c r="B62" s="361" t="s">
        <v>286</v>
      </c>
      <c r="C62" s="361" t="s">
        <v>3728</v>
      </c>
      <c r="D62" s="362" t="s">
        <v>1104</v>
      </c>
      <c r="E62" s="361" t="s">
        <v>22</v>
      </c>
      <c r="F62" s="361" t="s">
        <v>390</v>
      </c>
      <c r="G62" s="363" t="s">
        <v>3729</v>
      </c>
      <c r="H62" s="203">
        <v>0.034027777777777775</v>
      </c>
      <c r="I62" s="196">
        <v>0.033310185185185186</v>
      </c>
      <c r="J62" s="227">
        <v>0.034583333333333334</v>
      </c>
      <c r="K62" s="446"/>
      <c r="L62" s="255">
        <v>0.038564814814814816</v>
      </c>
      <c r="M62" s="198"/>
      <c r="N62" s="485">
        <f>H62+I62+J62+K62+L62+M62</f>
        <v>0.1404861111111111</v>
      </c>
      <c r="O62" s="424">
        <v>1</v>
      </c>
      <c r="P62" s="199">
        <v>1</v>
      </c>
      <c r="Q62" s="205">
        <v>1</v>
      </c>
      <c r="R62" s="457"/>
      <c r="S62" s="200">
        <v>1</v>
      </c>
      <c r="T62" s="200"/>
      <c r="U62" s="474">
        <f t="shared" si="3"/>
        <v>4</v>
      </c>
      <c r="V62" s="358">
        <v>1</v>
      </c>
      <c r="W62" s="359">
        <f t="shared" si="4"/>
        <v>1</v>
      </c>
      <c r="X62" s="359"/>
      <c r="Y62" s="359"/>
      <c r="Z62" s="359"/>
      <c r="AA62" s="359"/>
      <c r="AB62" s="360"/>
      <c r="AC62" s="359"/>
      <c r="AD62" s="359"/>
    </row>
    <row r="63" spans="1:35" s="217" customFormat="1" ht="12">
      <c r="A63" s="364">
        <f t="shared" si="6"/>
        <v>59</v>
      </c>
      <c r="B63" s="361" t="s">
        <v>262</v>
      </c>
      <c r="C63" s="361" t="s">
        <v>3800</v>
      </c>
      <c r="D63" s="362" t="s">
        <v>1104</v>
      </c>
      <c r="E63" s="361" t="s">
        <v>25</v>
      </c>
      <c r="F63" s="361" t="s">
        <v>390</v>
      </c>
      <c r="G63" s="363" t="s">
        <v>263</v>
      </c>
      <c r="H63" s="203"/>
      <c r="I63" s="196">
        <v>0.03581018518518519</v>
      </c>
      <c r="J63" s="227">
        <v>0.035381944444444445</v>
      </c>
      <c r="K63" s="446">
        <v>0.0352662037037037</v>
      </c>
      <c r="L63" s="255">
        <v>0.0390162037037037</v>
      </c>
      <c r="M63" s="198"/>
      <c r="N63" s="485">
        <f>H63+I63+J63+K63+L63+M63</f>
        <v>0.14547453703703703</v>
      </c>
      <c r="O63" s="424"/>
      <c r="P63" s="199">
        <v>1</v>
      </c>
      <c r="Q63" s="205">
        <v>1</v>
      </c>
      <c r="R63" s="457">
        <v>1</v>
      </c>
      <c r="S63" s="200">
        <v>1</v>
      </c>
      <c r="T63" s="200"/>
      <c r="U63" s="474">
        <f t="shared" si="3"/>
        <v>4</v>
      </c>
      <c r="V63" s="358">
        <v>1</v>
      </c>
      <c r="W63" s="359">
        <f t="shared" si="4"/>
        <v>1</v>
      </c>
      <c r="X63" s="359"/>
      <c r="Y63" s="359"/>
      <c r="Z63" s="359"/>
      <c r="AA63" s="359"/>
      <c r="AB63" s="360"/>
      <c r="AC63" s="359"/>
      <c r="AD63" s="359"/>
      <c r="AE63" s="370" t="s">
        <v>27</v>
      </c>
      <c r="AF63" s="208" t="s">
        <v>3713</v>
      </c>
      <c r="AG63" s="208" t="s">
        <v>71</v>
      </c>
      <c r="AH63" s="208" t="s">
        <v>3725</v>
      </c>
      <c r="AI63" s="371">
        <v>0.02898148148148148</v>
      </c>
    </row>
    <row r="64" spans="1:30" s="319" customFormat="1" ht="12">
      <c r="A64" s="320">
        <f t="shared" si="6"/>
        <v>60</v>
      </c>
      <c r="B64" s="321" t="s">
        <v>114</v>
      </c>
      <c r="C64" s="321" t="s">
        <v>115</v>
      </c>
      <c r="D64" s="321" t="s">
        <v>1103</v>
      </c>
      <c r="E64" s="321" t="s">
        <v>3730</v>
      </c>
      <c r="F64" s="322" t="s">
        <v>390</v>
      </c>
      <c r="G64" s="323" t="s">
        <v>3729</v>
      </c>
      <c r="H64" s="206"/>
      <c r="I64" s="201">
        <v>0.038703703703703705</v>
      </c>
      <c r="J64" s="228">
        <v>0.034548611111111106</v>
      </c>
      <c r="K64" s="447">
        <v>0.03501157407407407</v>
      </c>
      <c r="L64" s="300">
        <v>0.03741898148148148</v>
      </c>
      <c r="M64" s="198"/>
      <c r="N64" s="486">
        <f>H64+I64+J64+K64+L64+M64</f>
        <v>0.14568287037037037</v>
      </c>
      <c r="O64" s="426"/>
      <c r="P64" s="232">
        <v>1</v>
      </c>
      <c r="Q64" s="234">
        <v>1</v>
      </c>
      <c r="R64" s="455">
        <v>1</v>
      </c>
      <c r="S64" s="202">
        <v>1</v>
      </c>
      <c r="T64" s="200"/>
      <c r="U64" s="472">
        <f t="shared" si="3"/>
        <v>4</v>
      </c>
      <c r="V64" s="316">
        <v>1</v>
      </c>
      <c r="W64" s="359">
        <f t="shared" si="4"/>
        <v>1</v>
      </c>
      <c r="X64" s="317"/>
      <c r="Y64" s="317"/>
      <c r="Z64" s="317"/>
      <c r="AA64" s="317"/>
      <c r="AB64" s="318"/>
      <c r="AC64" s="317"/>
      <c r="AD64" s="317"/>
    </row>
    <row r="65" spans="1:30" s="217" customFormat="1" ht="12">
      <c r="A65" s="364">
        <f t="shared" si="6"/>
        <v>61</v>
      </c>
      <c r="B65" s="361" t="s">
        <v>285</v>
      </c>
      <c r="C65" s="361" t="s">
        <v>179</v>
      </c>
      <c r="D65" s="362" t="s">
        <v>1104</v>
      </c>
      <c r="E65" s="361" t="s">
        <v>123</v>
      </c>
      <c r="F65" s="361" t="s">
        <v>390</v>
      </c>
      <c r="G65" s="363" t="s">
        <v>3729</v>
      </c>
      <c r="H65" s="203">
        <v>0.04217592592592592</v>
      </c>
      <c r="I65" s="196">
        <v>0.031956018518518516</v>
      </c>
      <c r="J65" s="227"/>
      <c r="K65" s="446">
        <v>0.032951388888888884</v>
      </c>
      <c r="L65" s="255">
        <v>0.03864583333333333</v>
      </c>
      <c r="M65" s="198"/>
      <c r="N65" s="485">
        <f>H65+I65+J65+K65+L65+M65</f>
        <v>0.14572916666666663</v>
      </c>
      <c r="O65" s="424">
        <v>1</v>
      </c>
      <c r="P65" s="199">
        <v>1</v>
      </c>
      <c r="Q65" s="205"/>
      <c r="R65" s="457">
        <v>1</v>
      </c>
      <c r="S65" s="200">
        <v>1</v>
      </c>
      <c r="T65" s="200"/>
      <c r="U65" s="474">
        <f t="shared" si="3"/>
        <v>4</v>
      </c>
      <c r="V65" s="358">
        <v>1</v>
      </c>
      <c r="W65" s="359">
        <f t="shared" si="4"/>
        <v>1</v>
      </c>
      <c r="X65" s="359"/>
      <c r="Y65" s="359"/>
      <c r="Z65" s="359"/>
      <c r="AA65" s="359"/>
      <c r="AB65" s="360"/>
      <c r="AC65" s="359"/>
      <c r="AD65" s="359"/>
    </row>
    <row r="66" spans="1:30" s="217" customFormat="1" ht="12">
      <c r="A66" s="364">
        <f t="shared" si="6"/>
        <v>62</v>
      </c>
      <c r="B66" s="361" t="s">
        <v>312</v>
      </c>
      <c r="C66" s="361" t="s">
        <v>1</v>
      </c>
      <c r="D66" s="362" t="s">
        <v>1104</v>
      </c>
      <c r="E66" s="361" t="s">
        <v>3759</v>
      </c>
      <c r="F66" s="361" t="s">
        <v>390</v>
      </c>
      <c r="G66" s="363" t="s">
        <v>3729</v>
      </c>
      <c r="H66" s="203"/>
      <c r="I66" s="196">
        <v>0.034166666666666665</v>
      </c>
      <c r="J66" s="227">
        <v>0.03567129629629629</v>
      </c>
      <c r="K66" s="446">
        <v>0.037210648148148145</v>
      </c>
      <c r="L66" s="255">
        <v>0.041851851851851855</v>
      </c>
      <c r="M66" s="198"/>
      <c r="N66" s="485">
        <f>H66+I66+J66+K66+L66+M66</f>
        <v>0.14890046296296297</v>
      </c>
      <c r="O66" s="424"/>
      <c r="P66" s="199">
        <v>1</v>
      </c>
      <c r="Q66" s="205">
        <v>1</v>
      </c>
      <c r="R66" s="457">
        <v>1</v>
      </c>
      <c r="S66" s="200">
        <v>1</v>
      </c>
      <c r="T66" s="200"/>
      <c r="U66" s="474">
        <f t="shared" si="3"/>
        <v>4</v>
      </c>
      <c r="V66" s="358">
        <v>1</v>
      </c>
      <c r="W66" s="359">
        <f t="shared" si="4"/>
        <v>1</v>
      </c>
      <c r="X66" s="359"/>
      <c r="Y66" s="359"/>
      <c r="Z66" s="359"/>
      <c r="AA66" s="359"/>
      <c r="AB66" s="360"/>
      <c r="AC66" s="359"/>
      <c r="AD66" s="359"/>
    </row>
    <row r="67" spans="1:30" s="217" customFormat="1" ht="12">
      <c r="A67" s="364">
        <f t="shared" si="6"/>
        <v>63</v>
      </c>
      <c r="B67" s="361" t="s">
        <v>228</v>
      </c>
      <c r="C67" s="361" t="s">
        <v>3778</v>
      </c>
      <c r="D67" s="362" t="s">
        <v>1104</v>
      </c>
      <c r="E67" s="361" t="s">
        <v>3715</v>
      </c>
      <c r="F67" s="361" t="s">
        <v>390</v>
      </c>
      <c r="G67" s="363" t="s">
        <v>231</v>
      </c>
      <c r="H67" s="203"/>
      <c r="I67" s="196">
        <v>0.04116898148148148</v>
      </c>
      <c r="J67" s="227">
        <v>0.03939814814814815</v>
      </c>
      <c r="K67" s="446">
        <v>0.03765046296296296</v>
      </c>
      <c r="L67" s="255">
        <v>0.03875</v>
      </c>
      <c r="M67" s="198"/>
      <c r="N67" s="485">
        <f>H67+I67+J67+K67+L67+M67</f>
        <v>0.1569675925925926</v>
      </c>
      <c r="O67" s="424"/>
      <c r="P67" s="199">
        <v>1</v>
      </c>
      <c r="Q67" s="205">
        <v>1</v>
      </c>
      <c r="R67" s="457">
        <v>1</v>
      </c>
      <c r="S67" s="200">
        <v>1</v>
      </c>
      <c r="T67" s="200"/>
      <c r="U67" s="474">
        <f t="shared" si="3"/>
        <v>4</v>
      </c>
      <c r="V67" s="358">
        <v>1</v>
      </c>
      <c r="W67" s="359">
        <f t="shared" si="4"/>
        <v>1</v>
      </c>
      <c r="X67" s="359"/>
      <c r="Y67" s="359"/>
      <c r="Z67" s="359"/>
      <c r="AA67" s="359"/>
      <c r="AB67" s="360"/>
      <c r="AC67" s="359"/>
      <c r="AD67" s="359"/>
    </row>
    <row r="68" spans="1:30" s="217" customFormat="1" ht="12">
      <c r="A68" s="364">
        <f t="shared" si="6"/>
        <v>64</v>
      </c>
      <c r="B68" s="361" t="s">
        <v>207</v>
      </c>
      <c r="C68" s="361" t="s">
        <v>125</v>
      </c>
      <c r="D68" s="362" t="s">
        <v>1104</v>
      </c>
      <c r="E68" s="361" t="s">
        <v>209</v>
      </c>
      <c r="F68" s="361" t="s">
        <v>390</v>
      </c>
      <c r="G68" s="363" t="s">
        <v>208</v>
      </c>
      <c r="H68" s="203">
        <v>0.04241898148148148</v>
      </c>
      <c r="I68" s="196">
        <v>0.03768518518518518</v>
      </c>
      <c r="J68" s="227">
        <v>0.039490740740740736</v>
      </c>
      <c r="K68" s="446">
        <v>0.040138888888888884</v>
      </c>
      <c r="L68" s="198"/>
      <c r="M68" s="198"/>
      <c r="N68" s="485">
        <f>H68+I68+J68+K68+L68+M68</f>
        <v>0.1597337962962963</v>
      </c>
      <c r="O68" s="424">
        <v>1</v>
      </c>
      <c r="P68" s="199">
        <v>1</v>
      </c>
      <c r="Q68" s="205">
        <v>1</v>
      </c>
      <c r="R68" s="457">
        <v>1</v>
      </c>
      <c r="S68" s="200"/>
      <c r="T68" s="200"/>
      <c r="U68" s="474">
        <f t="shared" si="3"/>
        <v>4</v>
      </c>
      <c r="V68" s="358">
        <v>1</v>
      </c>
      <c r="W68" s="359">
        <f t="shared" si="4"/>
        <v>1</v>
      </c>
      <c r="X68" s="359"/>
      <c r="Y68" s="359"/>
      <c r="Z68" s="359"/>
      <c r="AA68" s="359"/>
      <c r="AB68" s="360"/>
      <c r="AC68" s="359"/>
      <c r="AD68" s="359"/>
    </row>
    <row r="69" spans="1:30" s="217" customFormat="1" ht="12">
      <c r="A69" s="364">
        <f t="shared" si="6"/>
        <v>65</v>
      </c>
      <c r="B69" s="361" t="s">
        <v>210</v>
      </c>
      <c r="C69" s="361" t="s">
        <v>3781</v>
      </c>
      <c r="D69" s="362" t="s">
        <v>1104</v>
      </c>
      <c r="E69" s="361" t="s">
        <v>3767</v>
      </c>
      <c r="F69" s="361" t="s">
        <v>390</v>
      </c>
      <c r="G69" s="363" t="s">
        <v>3864</v>
      </c>
      <c r="H69" s="203">
        <v>0.03988425925925926</v>
      </c>
      <c r="I69" s="196">
        <v>0.04050925925925926</v>
      </c>
      <c r="J69" s="227">
        <v>0.04125</v>
      </c>
      <c r="K69" s="446">
        <v>0.045439814814814815</v>
      </c>
      <c r="L69" s="198"/>
      <c r="M69" s="198"/>
      <c r="N69" s="485">
        <f>H69+I69+J69+K69+L69+M69</f>
        <v>0.16708333333333333</v>
      </c>
      <c r="O69" s="424">
        <v>1</v>
      </c>
      <c r="P69" s="199">
        <v>1</v>
      </c>
      <c r="Q69" s="205">
        <v>1</v>
      </c>
      <c r="R69" s="457">
        <v>1</v>
      </c>
      <c r="S69" s="200"/>
      <c r="T69" s="200"/>
      <c r="U69" s="474">
        <f t="shared" si="3"/>
        <v>4</v>
      </c>
      <c r="V69" s="358">
        <v>1</v>
      </c>
      <c r="W69" s="359">
        <f t="shared" si="4"/>
        <v>1</v>
      </c>
      <c r="X69" s="359"/>
      <c r="Y69" s="359"/>
      <c r="Z69" s="359"/>
      <c r="AA69" s="359"/>
      <c r="AB69" s="360"/>
      <c r="AC69" s="359"/>
      <c r="AD69" s="359"/>
    </row>
    <row r="70" spans="1:30" s="319" customFormat="1" ht="12">
      <c r="A70" s="320">
        <f t="shared" si="6"/>
        <v>66</v>
      </c>
      <c r="B70" s="321" t="s">
        <v>103</v>
      </c>
      <c r="C70" s="321" t="s">
        <v>106</v>
      </c>
      <c r="D70" s="321" t="s">
        <v>1103</v>
      </c>
      <c r="E70" s="321">
        <v>1946</v>
      </c>
      <c r="F70" s="322" t="s">
        <v>390</v>
      </c>
      <c r="G70" s="323" t="s">
        <v>105</v>
      </c>
      <c r="H70" s="206"/>
      <c r="I70" s="201">
        <v>0.042708333333333334</v>
      </c>
      <c r="J70" s="228">
        <v>0.041157407407407406</v>
      </c>
      <c r="K70" s="447">
        <v>0.04200231481481481</v>
      </c>
      <c r="L70" s="270">
        <v>0.04356481481481481</v>
      </c>
      <c r="M70" s="198"/>
      <c r="N70" s="486">
        <f>H70+I70+J70+K70+L70+M70</f>
        <v>0.16943287037037036</v>
      </c>
      <c r="O70" s="426"/>
      <c r="P70" s="232">
        <v>1</v>
      </c>
      <c r="Q70" s="234">
        <v>1</v>
      </c>
      <c r="R70" s="455">
        <v>1</v>
      </c>
      <c r="S70" s="202">
        <v>1</v>
      </c>
      <c r="T70" s="200"/>
      <c r="U70" s="472">
        <f aca="true" t="shared" si="7" ref="U70:U133">SUM(O70:T70)</f>
        <v>4</v>
      </c>
      <c r="V70" s="316">
        <v>1</v>
      </c>
      <c r="W70" s="359">
        <f aca="true" t="shared" si="8" ref="W70:W133">IF(U70&gt;0,1,0)</f>
        <v>1</v>
      </c>
      <c r="X70" s="317"/>
      <c r="Y70" s="317"/>
      <c r="Z70" s="317"/>
      <c r="AA70" s="317"/>
      <c r="AB70" s="318"/>
      <c r="AC70" s="317"/>
      <c r="AD70" s="317"/>
    </row>
    <row r="71" spans="1:30" s="217" customFormat="1" ht="12">
      <c r="A71" s="364">
        <f t="shared" si="6"/>
        <v>67</v>
      </c>
      <c r="B71" s="362" t="s">
        <v>399</v>
      </c>
      <c r="C71" s="362" t="s">
        <v>27</v>
      </c>
      <c r="D71" s="362" t="s">
        <v>1104</v>
      </c>
      <c r="E71" s="362">
        <v>1985</v>
      </c>
      <c r="F71" s="362" t="s">
        <v>390</v>
      </c>
      <c r="G71" s="365" t="s">
        <v>405</v>
      </c>
      <c r="H71" s="203">
        <v>0.023715277777777776</v>
      </c>
      <c r="I71" s="207"/>
      <c r="J71" s="227">
        <v>0.023113425925925926</v>
      </c>
      <c r="K71" s="446">
        <v>0.023287037037037037</v>
      </c>
      <c r="L71" s="198"/>
      <c r="M71" s="198"/>
      <c r="N71" s="485">
        <f>H71+I71+J71+K71+L71+M71</f>
        <v>0.07011574074074074</v>
      </c>
      <c r="O71" s="424">
        <v>1</v>
      </c>
      <c r="P71" s="199"/>
      <c r="Q71" s="205">
        <v>1</v>
      </c>
      <c r="R71" s="457">
        <v>1</v>
      </c>
      <c r="S71" s="200"/>
      <c r="T71" s="200"/>
      <c r="U71" s="474">
        <f t="shared" si="7"/>
        <v>3</v>
      </c>
      <c r="V71" s="358">
        <v>1</v>
      </c>
      <c r="W71" s="359">
        <f t="shared" si="8"/>
        <v>1</v>
      </c>
      <c r="X71" s="359"/>
      <c r="Y71" s="359"/>
      <c r="Z71" s="359"/>
      <c r="AA71" s="359"/>
      <c r="AB71" s="360"/>
      <c r="AC71" s="359"/>
      <c r="AD71" s="359"/>
    </row>
    <row r="72" spans="1:30" s="217" customFormat="1" ht="12">
      <c r="A72" s="364">
        <f t="shared" si="6"/>
        <v>68</v>
      </c>
      <c r="B72" s="208" t="s">
        <v>1112</v>
      </c>
      <c r="C72" s="208" t="s">
        <v>104</v>
      </c>
      <c r="D72" s="208" t="s">
        <v>1104</v>
      </c>
      <c r="E72" s="372">
        <v>1962</v>
      </c>
      <c r="F72" s="208" t="s">
        <v>390</v>
      </c>
      <c r="G72" s="373" t="s">
        <v>1113</v>
      </c>
      <c r="H72" s="225"/>
      <c r="I72" s="199"/>
      <c r="J72" s="227">
        <v>0.024247685185185185</v>
      </c>
      <c r="K72" s="446">
        <v>0.02421296296296296</v>
      </c>
      <c r="L72" s="255">
        <v>0.02513888888888889</v>
      </c>
      <c r="M72" s="208"/>
      <c r="N72" s="485">
        <f>H72+I72+J72+K72+L72+M72</f>
        <v>0.07359953703703703</v>
      </c>
      <c r="O72" s="424"/>
      <c r="P72" s="199"/>
      <c r="Q72" s="205">
        <v>1</v>
      </c>
      <c r="R72" s="457">
        <v>1</v>
      </c>
      <c r="S72" s="200">
        <v>1</v>
      </c>
      <c r="T72" s="200"/>
      <c r="U72" s="474">
        <f t="shared" si="7"/>
        <v>3</v>
      </c>
      <c r="V72" s="358">
        <v>1</v>
      </c>
      <c r="W72" s="359">
        <f t="shared" si="8"/>
        <v>1</v>
      </c>
      <c r="X72" s="359"/>
      <c r="Y72" s="359"/>
      <c r="Z72" s="359"/>
      <c r="AA72" s="359"/>
      <c r="AB72" s="360"/>
      <c r="AC72" s="359"/>
      <c r="AD72" s="359"/>
    </row>
    <row r="73" spans="1:30" s="217" customFormat="1" ht="12">
      <c r="A73" s="364">
        <f t="shared" si="6"/>
        <v>69</v>
      </c>
      <c r="B73" s="361" t="s">
        <v>268</v>
      </c>
      <c r="C73" s="361" t="s">
        <v>16</v>
      </c>
      <c r="D73" s="362" t="s">
        <v>1104</v>
      </c>
      <c r="E73" s="361" t="s">
        <v>3740</v>
      </c>
      <c r="F73" s="361" t="s">
        <v>390</v>
      </c>
      <c r="G73" s="363" t="s">
        <v>53</v>
      </c>
      <c r="H73" s="203">
        <v>0.026157407407407407</v>
      </c>
      <c r="I73" s="196">
        <v>0.025104166666666667</v>
      </c>
      <c r="J73" s="227"/>
      <c r="K73" s="446"/>
      <c r="L73" s="255">
        <v>0.02666666666666667</v>
      </c>
      <c r="M73" s="198"/>
      <c r="N73" s="485">
        <f>H73+I73+J73+K73+L73+M73</f>
        <v>0.07792824074074074</v>
      </c>
      <c r="O73" s="424">
        <v>1</v>
      </c>
      <c r="P73" s="199">
        <v>1</v>
      </c>
      <c r="Q73" s="205"/>
      <c r="R73" s="457"/>
      <c r="S73" s="200">
        <v>1</v>
      </c>
      <c r="T73" s="200"/>
      <c r="U73" s="474">
        <f t="shared" si="7"/>
        <v>3</v>
      </c>
      <c r="V73" s="358">
        <v>1</v>
      </c>
      <c r="W73" s="359">
        <f t="shared" si="8"/>
        <v>1</v>
      </c>
      <c r="X73" s="359"/>
      <c r="Y73" s="359"/>
      <c r="Z73" s="359"/>
      <c r="AA73" s="359"/>
      <c r="AB73" s="360"/>
      <c r="AC73" s="359"/>
      <c r="AD73" s="359"/>
    </row>
    <row r="74" spans="1:30" s="217" customFormat="1" ht="12">
      <c r="A74" s="364">
        <f t="shared" si="6"/>
        <v>70</v>
      </c>
      <c r="B74" s="361" t="s">
        <v>267</v>
      </c>
      <c r="C74" s="361" t="s">
        <v>3718</v>
      </c>
      <c r="D74" s="362" t="s">
        <v>1104</v>
      </c>
      <c r="E74" s="361" t="s">
        <v>3730</v>
      </c>
      <c r="F74" s="361" t="s">
        <v>390</v>
      </c>
      <c r="G74" s="363" t="s">
        <v>3729</v>
      </c>
      <c r="H74" s="203"/>
      <c r="I74" s="196">
        <v>0.028460648148148148</v>
      </c>
      <c r="J74" s="227">
        <v>0.025162037037037035</v>
      </c>
      <c r="K74" s="446">
        <v>0.02603009259259259</v>
      </c>
      <c r="L74" s="198"/>
      <c r="M74" s="198"/>
      <c r="N74" s="485">
        <f>H74+I74+J74+K74+L74+M74</f>
        <v>0.07965277777777777</v>
      </c>
      <c r="O74" s="424"/>
      <c r="P74" s="199">
        <v>1</v>
      </c>
      <c r="Q74" s="205">
        <v>1</v>
      </c>
      <c r="R74" s="457">
        <v>1</v>
      </c>
      <c r="S74" s="200"/>
      <c r="T74" s="200"/>
      <c r="U74" s="474">
        <f t="shared" si="7"/>
        <v>3</v>
      </c>
      <c r="V74" s="358">
        <v>1</v>
      </c>
      <c r="W74" s="359">
        <f t="shared" si="8"/>
        <v>1</v>
      </c>
      <c r="X74" s="359"/>
      <c r="Y74" s="359"/>
      <c r="Z74" s="359"/>
      <c r="AA74" s="359"/>
      <c r="AB74" s="360"/>
      <c r="AC74" s="359"/>
      <c r="AD74" s="359"/>
    </row>
    <row r="75" spans="1:30" s="217" customFormat="1" ht="12">
      <c r="A75" s="364">
        <f t="shared" si="6"/>
        <v>71</v>
      </c>
      <c r="B75" s="361" t="s">
        <v>3835</v>
      </c>
      <c r="C75" s="361" t="s">
        <v>3836</v>
      </c>
      <c r="D75" s="362" t="s">
        <v>1104</v>
      </c>
      <c r="E75" s="361" t="s">
        <v>3787</v>
      </c>
      <c r="F75" s="361" t="s">
        <v>390</v>
      </c>
      <c r="G75" s="363" t="s">
        <v>3837</v>
      </c>
      <c r="H75" s="203">
        <v>0.025995370370370367</v>
      </c>
      <c r="I75" s="196">
        <v>0.026319444444444444</v>
      </c>
      <c r="J75" s="227"/>
      <c r="K75" s="446">
        <v>0.027407407407407405</v>
      </c>
      <c r="L75" s="198"/>
      <c r="M75" s="198"/>
      <c r="N75" s="485">
        <f>H75+I75+J75+K75+L75+M75</f>
        <v>0.07972222222222222</v>
      </c>
      <c r="O75" s="424">
        <v>1</v>
      </c>
      <c r="P75" s="199">
        <v>1</v>
      </c>
      <c r="Q75" s="205"/>
      <c r="R75" s="457">
        <v>1</v>
      </c>
      <c r="S75" s="200"/>
      <c r="T75" s="200"/>
      <c r="U75" s="474">
        <f t="shared" si="7"/>
        <v>3</v>
      </c>
      <c r="V75" s="358">
        <v>1</v>
      </c>
      <c r="W75" s="359">
        <f t="shared" si="8"/>
        <v>1</v>
      </c>
      <c r="X75" s="359"/>
      <c r="Y75" s="359"/>
      <c r="Z75" s="359"/>
      <c r="AA75" s="359"/>
      <c r="AB75" s="360"/>
      <c r="AC75" s="359"/>
      <c r="AD75" s="359"/>
    </row>
    <row r="76" spans="1:30" s="217" customFormat="1" ht="12">
      <c r="A76" s="364">
        <f t="shared" si="6"/>
        <v>72</v>
      </c>
      <c r="B76" s="361" t="s">
        <v>149</v>
      </c>
      <c r="C76" s="361" t="s">
        <v>150</v>
      </c>
      <c r="D76" s="362" t="s">
        <v>1104</v>
      </c>
      <c r="E76" s="361" t="s">
        <v>34</v>
      </c>
      <c r="F76" s="361" t="s">
        <v>390</v>
      </c>
      <c r="G76" s="363" t="s">
        <v>151</v>
      </c>
      <c r="H76" s="203">
        <v>0.02667824074074074</v>
      </c>
      <c r="I76" s="196">
        <v>0.026018518518518517</v>
      </c>
      <c r="J76" s="227"/>
      <c r="K76" s="446">
        <v>0.027071759259259257</v>
      </c>
      <c r="L76" s="198"/>
      <c r="M76" s="198"/>
      <c r="N76" s="485">
        <f>H76+I76+J76+K76+L76+M76</f>
        <v>0.07976851851851852</v>
      </c>
      <c r="O76" s="424">
        <v>1</v>
      </c>
      <c r="P76" s="199">
        <v>1</v>
      </c>
      <c r="Q76" s="205"/>
      <c r="R76" s="457">
        <v>1</v>
      </c>
      <c r="S76" s="200"/>
      <c r="T76" s="200"/>
      <c r="U76" s="474">
        <f t="shared" si="7"/>
        <v>3</v>
      </c>
      <c r="V76" s="358">
        <v>1</v>
      </c>
      <c r="W76" s="359">
        <f t="shared" si="8"/>
        <v>1</v>
      </c>
      <c r="X76" s="359"/>
      <c r="Y76" s="359"/>
      <c r="Z76" s="359"/>
      <c r="AA76" s="359"/>
      <c r="AB76" s="360"/>
      <c r="AC76" s="359"/>
      <c r="AD76" s="359"/>
    </row>
    <row r="77" spans="1:30" s="217" customFormat="1" ht="12">
      <c r="A77" s="364">
        <f t="shared" si="6"/>
        <v>73</v>
      </c>
      <c r="B77" s="361" t="s">
        <v>119</v>
      </c>
      <c r="C77" s="361" t="s">
        <v>3718</v>
      </c>
      <c r="D77" s="362" t="s">
        <v>1104</v>
      </c>
      <c r="E77" s="361" t="s">
        <v>120</v>
      </c>
      <c r="F77" s="361" t="s">
        <v>390</v>
      </c>
      <c r="G77" s="363" t="s">
        <v>3729</v>
      </c>
      <c r="H77" s="203"/>
      <c r="I77" s="196">
        <v>0.028055555555555556</v>
      </c>
      <c r="J77" s="227">
        <v>0.025949074074074072</v>
      </c>
      <c r="K77" s="446">
        <v>0.02599537037037037</v>
      </c>
      <c r="L77" s="198"/>
      <c r="M77" s="198"/>
      <c r="N77" s="485">
        <f>H77+I77+J77+K77+L77+M77</f>
        <v>0.07999999999999999</v>
      </c>
      <c r="O77" s="424"/>
      <c r="P77" s="199">
        <v>1</v>
      </c>
      <c r="Q77" s="205">
        <v>1</v>
      </c>
      <c r="R77" s="457">
        <v>1</v>
      </c>
      <c r="S77" s="200"/>
      <c r="T77" s="200"/>
      <c r="U77" s="474">
        <f t="shared" si="7"/>
        <v>3</v>
      </c>
      <c r="V77" s="358">
        <v>1</v>
      </c>
      <c r="W77" s="359">
        <f t="shared" si="8"/>
        <v>1</v>
      </c>
      <c r="X77" s="359"/>
      <c r="Y77" s="359"/>
      <c r="Z77" s="359"/>
      <c r="AA77" s="359"/>
      <c r="AB77" s="360"/>
      <c r="AC77" s="359"/>
      <c r="AD77" s="359"/>
    </row>
    <row r="78" spans="1:30" s="217" customFormat="1" ht="12">
      <c r="A78" s="364">
        <f t="shared" si="6"/>
        <v>74</v>
      </c>
      <c r="B78" s="361" t="s">
        <v>204</v>
      </c>
      <c r="C78" s="361" t="s">
        <v>3800</v>
      </c>
      <c r="D78" s="362" t="s">
        <v>1104</v>
      </c>
      <c r="E78" s="361" t="s">
        <v>3806</v>
      </c>
      <c r="F78" s="361" t="s">
        <v>390</v>
      </c>
      <c r="G78" s="363" t="s">
        <v>205</v>
      </c>
      <c r="H78" s="203"/>
      <c r="I78" s="196">
        <v>0.026203703703703705</v>
      </c>
      <c r="J78" s="227"/>
      <c r="K78" s="446">
        <v>0.026712962962962963</v>
      </c>
      <c r="L78" s="255">
        <v>0.027592592592592596</v>
      </c>
      <c r="M78" s="198"/>
      <c r="N78" s="485">
        <f>H78+I78+J78+K78+L78+M78</f>
        <v>0.08050925925925927</v>
      </c>
      <c r="O78" s="424"/>
      <c r="P78" s="199">
        <v>1</v>
      </c>
      <c r="Q78" s="205"/>
      <c r="R78" s="457">
        <v>1</v>
      </c>
      <c r="S78" s="200">
        <v>1</v>
      </c>
      <c r="T78" s="200"/>
      <c r="U78" s="474">
        <f t="shared" si="7"/>
        <v>3</v>
      </c>
      <c r="V78" s="358">
        <v>1</v>
      </c>
      <c r="W78" s="359">
        <f t="shared" si="8"/>
        <v>1</v>
      </c>
      <c r="X78" s="359"/>
      <c r="Y78" s="359"/>
      <c r="Z78" s="359"/>
      <c r="AA78" s="359"/>
      <c r="AB78" s="360"/>
      <c r="AC78" s="359"/>
      <c r="AD78" s="359"/>
    </row>
    <row r="79" spans="1:30" s="217" customFormat="1" ht="12">
      <c r="A79" s="364">
        <f t="shared" si="6"/>
        <v>75</v>
      </c>
      <c r="B79" s="361" t="s">
        <v>154</v>
      </c>
      <c r="C79" s="361" t="s">
        <v>155</v>
      </c>
      <c r="D79" s="362" t="s">
        <v>1104</v>
      </c>
      <c r="E79" s="361" t="s">
        <v>68</v>
      </c>
      <c r="F79" s="361" t="s">
        <v>390</v>
      </c>
      <c r="G79" s="363" t="s">
        <v>3734</v>
      </c>
      <c r="H79" s="203"/>
      <c r="I79" s="196">
        <v>0.0275</v>
      </c>
      <c r="J79" s="227">
        <v>0.027592592592592592</v>
      </c>
      <c r="K79" s="446"/>
      <c r="L79" s="255">
        <v>0.029143518518518517</v>
      </c>
      <c r="M79" s="198"/>
      <c r="N79" s="485">
        <f>H79+I79+J79+K79+L79+M79</f>
        <v>0.08423611111111111</v>
      </c>
      <c r="O79" s="424"/>
      <c r="P79" s="199">
        <v>1</v>
      </c>
      <c r="Q79" s="205">
        <v>1</v>
      </c>
      <c r="R79" s="457"/>
      <c r="S79" s="200">
        <v>1</v>
      </c>
      <c r="T79" s="200"/>
      <c r="U79" s="474">
        <f t="shared" si="7"/>
        <v>3</v>
      </c>
      <c r="V79" s="358">
        <v>1</v>
      </c>
      <c r="W79" s="359">
        <f t="shared" si="8"/>
        <v>1</v>
      </c>
      <c r="X79" s="359"/>
      <c r="Y79" s="359"/>
      <c r="Z79" s="359"/>
      <c r="AA79" s="359"/>
      <c r="AB79" s="360"/>
      <c r="AC79" s="359"/>
      <c r="AD79" s="359"/>
    </row>
    <row r="80" spans="1:30" s="217" customFormat="1" ht="12">
      <c r="A80" s="364">
        <f t="shared" si="6"/>
        <v>76</v>
      </c>
      <c r="B80" s="362" t="s">
        <v>1210</v>
      </c>
      <c r="C80" s="362" t="s">
        <v>69</v>
      </c>
      <c r="D80" s="362" t="s">
        <v>1104</v>
      </c>
      <c r="E80" s="362" t="s">
        <v>3830</v>
      </c>
      <c r="F80" s="362" t="s">
        <v>390</v>
      </c>
      <c r="G80" s="365" t="s">
        <v>1211</v>
      </c>
      <c r="H80" s="203"/>
      <c r="I80" s="207"/>
      <c r="J80" s="227">
        <v>0.026643518518518518</v>
      </c>
      <c r="K80" s="446">
        <v>0.028009259259259258</v>
      </c>
      <c r="L80" s="255">
        <v>0.029594907407407407</v>
      </c>
      <c r="M80" s="198"/>
      <c r="N80" s="485">
        <f>H80+I80+J80+K80+L80+M80</f>
        <v>0.08424768518518518</v>
      </c>
      <c r="O80" s="424"/>
      <c r="P80" s="199"/>
      <c r="Q80" s="205">
        <v>1</v>
      </c>
      <c r="R80" s="457">
        <v>1</v>
      </c>
      <c r="S80" s="200">
        <v>1</v>
      </c>
      <c r="T80" s="200"/>
      <c r="U80" s="474">
        <f t="shared" si="7"/>
        <v>3</v>
      </c>
      <c r="V80" s="358">
        <v>1</v>
      </c>
      <c r="W80" s="359">
        <f t="shared" si="8"/>
        <v>1</v>
      </c>
      <c r="X80" s="359"/>
      <c r="Y80" s="359"/>
      <c r="Z80" s="359"/>
      <c r="AA80" s="359"/>
      <c r="AB80" s="360"/>
      <c r="AC80" s="359"/>
      <c r="AD80" s="359"/>
    </row>
    <row r="81" spans="1:30" s="217" customFormat="1" ht="12">
      <c r="A81" s="364">
        <f t="shared" si="6"/>
        <v>77</v>
      </c>
      <c r="B81" s="361" t="s">
        <v>3846</v>
      </c>
      <c r="C81" s="361" t="s">
        <v>3785</v>
      </c>
      <c r="D81" s="362" t="s">
        <v>1104</v>
      </c>
      <c r="E81" s="361" t="s">
        <v>3848</v>
      </c>
      <c r="F81" s="361" t="s">
        <v>390</v>
      </c>
      <c r="G81" s="363" t="s">
        <v>3847</v>
      </c>
      <c r="H81" s="211"/>
      <c r="I81" s="196">
        <v>0.027881944444444445</v>
      </c>
      <c r="J81" s="227">
        <v>0.028344907407407405</v>
      </c>
      <c r="K81" s="446">
        <v>0.02815972222222222</v>
      </c>
      <c r="L81" s="198"/>
      <c r="M81" s="198"/>
      <c r="N81" s="485">
        <f>H81+I81+J81+K81+L81+M81</f>
        <v>0.08438657407407407</v>
      </c>
      <c r="O81" s="424"/>
      <c r="P81" s="199">
        <v>1</v>
      </c>
      <c r="Q81" s="205">
        <v>1</v>
      </c>
      <c r="R81" s="458">
        <v>1</v>
      </c>
      <c r="S81" s="200"/>
      <c r="T81" s="200"/>
      <c r="U81" s="474">
        <f t="shared" si="7"/>
        <v>3</v>
      </c>
      <c r="V81" s="358">
        <v>1</v>
      </c>
      <c r="W81" s="359">
        <f t="shared" si="8"/>
        <v>1</v>
      </c>
      <c r="X81" s="359"/>
      <c r="Y81" s="359"/>
      <c r="Z81" s="359"/>
      <c r="AA81" s="359"/>
      <c r="AB81" s="360"/>
      <c r="AC81" s="359"/>
      <c r="AD81" s="359"/>
    </row>
    <row r="82" spans="1:30" s="217" customFormat="1" ht="12">
      <c r="A82" s="364">
        <f t="shared" si="6"/>
        <v>78</v>
      </c>
      <c r="B82" s="361" t="s">
        <v>325</v>
      </c>
      <c r="C82" s="361" t="s">
        <v>127</v>
      </c>
      <c r="D82" s="362" t="s">
        <v>1104</v>
      </c>
      <c r="E82" s="361" t="s">
        <v>3735</v>
      </c>
      <c r="F82" s="361" t="s">
        <v>390</v>
      </c>
      <c r="G82" s="363" t="s">
        <v>326</v>
      </c>
      <c r="H82" s="203"/>
      <c r="I82" s="196">
        <v>0.030567129629629628</v>
      </c>
      <c r="J82" s="227">
        <v>0.027604166666666666</v>
      </c>
      <c r="K82" s="446">
        <v>0.027453703703703702</v>
      </c>
      <c r="L82" s="198"/>
      <c r="M82" s="198"/>
      <c r="N82" s="485">
        <f>H82+I82+J82+K82+L82+M82</f>
        <v>0.08562499999999999</v>
      </c>
      <c r="O82" s="424"/>
      <c r="P82" s="199">
        <v>1</v>
      </c>
      <c r="Q82" s="205">
        <v>1</v>
      </c>
      <c r="R82" s="457">
        <v>1</v>
      </c>
      <c r="S82" s="200"/>
      <c r="T82" s="200"/>
      <c r="U82" s="474">
        <f t="shared" si="7"/>
        <v>3</v>
      </c>
      <c r="V82" s="358">
        <v>1</v>
      </c>
      <c r="W82" s="359">
        <f t="shared" si="8"/>
        <v>1</v>
      </c>
      <c r="X82" s="359"/>
      <c r="Y82" s="359"/>
      <c r="Z82" s="359"/>
      <c r="AA82" s="359"/>
      <c r="AB82" s="360"/>
      <c r="AC82" s="359"/>
      <c r="AD82" s="359"/>
    </row>
    <row r="83" spans="1:30" s="217" customFormat="1" ht="12">
      <c r="A83" s="364">
        <f t="shared" si="6"/>
        <v>79</v>
      </c>
      <c r="B83" s="361" t="s">
        <v>301</v>
      </c>
      <c r="C83" s="361" t="s">
        <v>3778</v>
      </c>
      <c r="D83" s="362" t="s">
        <v>1104</v>
      </c>
      <c r="E83" s="361" t="s">
        <v>3746</v>
      </c>
      <c r="F83" s="361" t="s">
        <v>390</v>
      </c>
      <c r="G83" s="363" t="s">
        <v>3729</v>
      </c>
      <c r="H83" s="203">
        <v>0.029270833333333333</v>
      </c>
      <c r="I83" s="196">
        <v>0.029282407407407406</v>
      </c>
      <c r="J83" s="227">
        <v>0.027638888888888886</v>
      </c>
      <c r="K83" s="446"/>
      <c r="L83" s="198"/>
      <c r="M83" s="198"/>
      <c r="N83" s="485">
        <f>H83+I83+J83+K83+L83+M83</f>
        <v>0.08619212962962963</v>
      </c>
      <c r="O83" s="424">
        <v>1</v>
      </c>
      <c r="P83" s="199">
        <v>1</v>
      </c>
      <c r="Q83" s="205">
        <v>1</v>
      </c>
      <c r="R83" s="458"/>
      <c r="S83" s="200"/>
      <c r="T83" s="200"/>
      <c r="U83" s="474">
        <f t="shared" si="7"/>
        <v>3</v>
      </c>
      <c r="V83" s="358">
        <v>1</v>
      </c>
      <c r="W83" s="359">
        <f t="shared" si="8"/>
        <v>1</v>
      </c>
      <c r="X83" s="359"/>
      <c r="Y83" s="359"/>
      <c r="Z83" s="359"/>
      <c r="AA83" s="359"/>
      <c r="AB83" s="360"/>
      <c r="AC83" s="359"/>
      <c r="AD83" s="359"/>
    </row>
    <row r="84" spans="1:30" s="217" customFormat="1" ht="12">
      <c r="A84" s="364">
        <f t="shared" si="6"/>
        <v>80</v>
      </c>
      <c r="B84" s="361" t="s">
        <v>3841</v>
      </c>
      <c r="C84" s="361" t="s">
        <v>3842</v>
      </c>
      <c r="D84" s="362" t="s">
        <v>1104</v>
      </c>
      <c r="E84" s="361" t="s">
        <v>3751</v>
      </c>
      <c r="F84" s="361" t="s">
        <v>390</v>
      </c>
      <c r="G84" s="363" t="s">
        <v>1555</v>
      </c>
      <c r="H84" s="211"/>
      <c r="I84" s="196">
        <v>0.029050925925925924</v>
      </c>
      <c r="J84" s="227">
        <v>0.029097222222222222</v>
      </c>
      <c r="K84" s="446">
        <v>0.028611111111111108</v>
      </c>
      <c r="L84" s="198"/>
      <c r="M84" s="198"/>
      <c r="N84" s="485">
        <f>H84+I84+J84+K84+L84+M84</f>
        <v>0.08675925925925926</v>
      </c>
      <c r="O84" s="424"/>
      <c r="P84" s="199">
        <v>1</v>
      </c>
      <c r="Q84" s="205">
        <v>1</v>
      </c>
      <c r="R84" s="458">
        <v>1</v>
      </c>
      <c r="S84" s="200"/>
      <c r="T84" s="200"/>
      <c r="U84" s="474">
        <f t="shared" si="7"/>
        <v>3</v>
      </c>
      <c r="V84" s="358">
        <v>1</v>
      </c>
      <c r="W84" s="359">
        <f t="shared" si="8"/>
        <v>1</v>
      </c>
      <c r="X84" s="359"/>
      <c r="Y84" s="359"/>
      <c r="Z84" s="359"/>
      <c r="AA84" s="359"/>
      <c r="AB84" s="360"/>
      <c r="AC84" s="359"/>
      <c r="AD84" s="359"/>
    </row>
    <row r="85" spans="1:30" s="319" customFormat="1" ht="12">
      <c r="A85" s="320">
        <f t="shared" si="6"/>
        <v>81</v>
      </c>
      <c r="B85" s="213" t="s">
        <v>1452</v>
      </c>
      <c r="C85" s="213" t="s">
        <v>115</v>
      </c>
      <c r="D85" s="324" t="s">
        <v>1103</v>
      </c>
      <c r="E85" s="325" t="s">
        <v>25</v>
      </c>
      <c r="F85" s="213" t="s">
        <v>390</v>
      </c>
      <c r="G85" s="326" t="s">
        <v>3714</v>
      </c>
      <c r="H85" s="435"/>
      <c r="I85" s="232"/>
      <c r="J85" s="228">
        <v>0.028680555555555553</v>
      </c>
      <c r="K85" s="447">
        <v>0.028483796296296295</v>
      </c>
      <c r="L85" s="300">
        <v>0.03037037037037037</v>
      </c>
      <c r="M85" s="208"/>
      <c r="N85" s="486">
        <f>H85+I85+J85+K85+L85+M85</f>
        <v>0.08753472222222222</v>
      </c>
      <c r="O85" s="426"/>
      <c r="P85" s="232"/>
      <c r="Q85" s="234">
        <v>1</v>
      </c>
      <c r="R85" s="455">
        <v>1</v>
      </c>
      <c r="S85" s="202">
        <v>1</v>
      </c>
      <c r="T85" s="200"/>
      <c r="U85" s="472">
        <f t="shared" si="7"/>
        <v>3</v>
      </c>
      <c r="V85" s="317">
        <v>1</v>
      </c>
      <c r="W85" s="359">
        <f t="shared" si="8"/>
        <v>1</v>
      </c>
      <c r="X85" s="317"/>
      <c r="Y85" s="317"/>
      <c r="Z85" s="317"/>
      <c r="AA85" s="317"/>
      <c r="AB85" s="318"/>
      <c r="AC85" s="317"/>
      <c r="AD85" s="317"/>
    </row>
    <row r="86" spans="1:30" s="367" customFormat="1" ht="12">
      <c r="A86" s="364">
        <f t="shared" si="6"/>
        <v>82</v>
      </c>
      <c r="B86" s="208" t="s">
        <v>1453</v>
      </c>
      <c r="C86" s="208" t="s">
        <v>16</v>
      </c>
      <c r="D86" s="362" t="s">
        <v>1104</v>
      </c>
      <c r="E86" s="372" t="s">
        <v>34</v>
      </c>
      <c r="F86" s="208" t="s">
        <v>390</v>
      </c>
      <c r="G86" s="373" t="s">
        <v>1156</v>
      </c>
      <c r="H86" s="225"/>
      <c r="I86" s="199"/>
      <c r="J86" s="227">
        <v>0.029340277777777778</v>
      </c>
      <c r="K86" s="446">
        <v>0.028622685185185185</v>
      </c>
      <c r="L86" s="255">
        <v>0.031203703703703702</v>
      </c>
      <c r="M86" s="208"/>
      <c r="N86" s="485">
        <f>H86+I86+J86+K86+L86+M86</f>
        <v>0.08916666666666667</v>
      </c>
      <c r="O86" s="424"/>
      <c r="P86" s="199"/>
      <c r="Q86" s="205">
        <v>1</v>
      </c>
      <c r="R86" s="457">
        <v>1</v>
      </c>
      <c r="S86" s="200">
        <v>1</v>
      </c>
      <c r="T86" s="200"/>
      <c r="U86" s="474">
        <f t="shared" si="7"/>
        <v>3</v>
      </c>
      <c r="V86" s="359">
        <v>1</v>
      </c>
      <c r="W86" s="359">
        <f t="shared" si="8"/>
        <v>1</v>
      </c>
      <c r="X86" s="366"/>
      <c r="Y86" s="366"/>
      <c r="Z86" s="366"/>
      <c r="AA86" s="366"/>
      <c r="AB86" s="369"/>
      <c r="AC86" s="366"/>
      <c r="AD86" s="366"/>
    </row>
    <row r="87" spans="1:30" s="217" customFormat="1" ht="12">
      <c r="A87" s="364">
        <f t="shared" si="6"/>
        <v>83</v>
      </c>
      <c r="B87" s="362" t="s">
        <v>1326</v>
      </c>
      <c r="C87" s="362" t="s">
        <v>70</v>
      </c>
      <c r="D87" s="362" t="s">
        <v>1104</v>
      </c>
      <c r="E87" s="362" t="s">
        <v>19</v>
      </c>
      <c r="F87" s="362" t="s">
        <v>390</v>
      </c>
      <c r="G87" s="365" t="s">
        <v>1327</v>
      </c>
      <c r="H87" s="203"/>
      <c r="I87" s="207"/>
      <c r="J87" s="227">
        <v>0.029479166666666664</v>
      </c>
      <c r="K87" s="446">
        <v>0.028715277777777777</v>
      </c>
      <c r="L87" s="255">
        <v>0.03119212962962963</v>
      </c>
      <c r="M87" s="198"/>
      <c r="N87" s="485">
        <f>H87+I87+J87+K87+L87+M87</f>
        <v>0.08938657407407406</v>
      </c>
      <c r="O87" s="424"/>
      <c r="P87" s="199"/>
      <c r="Q87" s="205">
        <v>1</v>
      </c>
      <c r="R87" s="457">
        <v>1</v>
      </c>
      <c r="S87" s="200">
        <v>1</v>
      </c>
      <c r="T87" s="200"/>
      <c r="U87" s="474">
        <f t="shared" si="7"/>
        <v>3</v>
      </c>
      <c r="V87" s="358">
        <v>1</v>
      </c>
      <c r="W87" s="359">
        <f t="shared" si="8"/>
        <v>1</v>
      </c>
      <c r="X87" s="359"/>
      <c r="Y87" s="359"/>
      <c r="Z87" s="359"/>
      <c r="AA87" s="359"/>
      <c r="AB87" s="360"/>
      <c r="AC87" s="359"/>
      <c r="AD87" s="359"/>
    </row>
    <row r="88" spans="1:30" s="217" customFormat="1" ht="12">
      <c r="A88" s="364">
        <f t="shared" si="6"/>
        <v>84</v>
      </c>
      <c r="B88" s="361" t="s">
        <v>3826</v>
      </c>
      <c r="C88" s="361" t="s">
        <v>3733</v>
      </c>
      <c r="D88" s="362" t="s">
        <v>1104</v>
      </c>
      <c r="E88" s="361" t="s">
        <v>3730</v>
      </c>
      <c r="F88" s="361" t="s">
        <v>390</v>
      </c>
      <c r="G88" s="363" t="s">
        <v>3827</v>
      </c>
      <c r="H88" s="203">
        <v>0.027384259259259257</v>
      </c>
      <c r="I88" s="196">
        <v>0.028784722222222222</v>
      </c>
      <c r="J88" s="227">
        <v>0.03361111111111111</v>
      </c>
      <c r="K88" s="446"/>
      <c r="L88" s="198"/>
      <c r="M88" s="198"/>
      <c r="N88" s="485">
        <f>H88+I88+J88+K88+L88+M88</f>
        <v>0.08978009259259259</v>
      </c>
      <c r="O88" s="424">
        <v>1</v>
      </c>
      <c r="P88" s="199">
        <v>1</v>
      </c>
      <c r="Q88" s="205">
        <v>1</v>
      </c>
      <c r="R88" s="458"/>
      <c r="S88" s="200"/>
      <c r="T88" s="200"/>
      <c r="U88" s="474">
        <f t="shared" si="7"/>
        <v>3</v>
      </c>
      <c r="V88" s="358">
        <v>1</v>
      </c>
      <c r="W88" s="359">
        <f t="shared" si="8"/>
        <v>1</v>
      </c>
      <c r="X88" s="359"/>
      <c r="Y88" s="359"/>
      <c r="Z88" s="359"/>
      <c r="AA88" s="359"/>
      <c r="AB88" s="360"/>
      <c r="AC88" s="359"/>
      <c r="AD88" s="359"/>
    </row>
    <row r="89" spans="1:30" s="367" customFormat="1" ht="12">
      <c r="A89" s="364">
        <f t="shared" si="6"/>
        <v>85</v>
      </c>
      <c r="B89" s="362" t="s">
        <v>676</v>
      </c>
      <c r="C89" s="362" t="s">
        <v>104</v>
      </c>
      <c r="D89" s="362" t="s">
        <v>1104</v>
      </c>
      <c r="E89" s="362">
        <v>1954</v>
      </c>
      <c r="F89" s="362" t="s">
        <v>390</v>
      </c>
      <c r="G89" s="365" t="s">
        <v>682</v>
      </c>
      <c r="H89" s="203">
        <v>0.030752314814814816</v>
      </c>
      <c r="I89" s="207"/>
      <c r="J89" s="227">
        <v>0.02886574074074074</v>
      </c>
      <c r="K89" s="446"/>
      <c r="L89" s="255">
        <v>0.030243055555555554</v>
      </c>
      <c r="M89" s="198"/>
      <c r="N89" s="485">
        <f>H89+I89+J89+K89+L89+M89</f>
        <v>0.08986111111111111</v>
      </c>
      <c r="O89" s="424">
        <v>1</v>
      </c>
      <c r="P89" s="199"/>
      <c r="Q89" s="205">
        <v>1</v>
      </c>
      <c r="R89" s="457"/>
      <c r="S89" s="200">
        <v>1</v>
      </c>
      <c r="T89" s="200"/>
      <c r="U89" s="474">
        <f t="shared" si="7"/>
        <v>3</v>
      </c>
      <c r="V89" s="358">
        <v>1</v>
      </c>
      <c r="W89" s="359">
        <f t="shared" si="8"/>
        <v>1</v>
      </c>
      <c r="X89" s="366"/>
      <c r="Y89" s="366"/>
      <c r="Z89" s="366"/>
      <c r="AA89" s="366"/>
      <c r="AB89" s="369"/>
      <c r="AC89" s="366"/>
      <c r="AD89" s="366"/>
    </row>
    <row r="90" spans="1:30" s="217" customFormat="1" ht="12">
      <c r="A90" s="364">
        <f t="shared" si="6"/>
        <v>86</v>
      </c>
      <c r="B90" s="361" t="s">
        <v>1975</v>
      </c>
      <c r="C90" s="361" t="s">
        <v>3728</v>
      </c>
      <c r="D90" s="362" t="s">
        <v>1104</v>
      </c>
      <c r="E90" s="361">
        <v>1960</v>
      </c>
      <c r="F90" s="361" t="s">
        <v>390</v>
      </c>
      <c r="G90" s="363" t="s">
        <v>1197</v>
      </c>
      <c r="H90" s="203"/>
      <c r="I90" s="196"/>
      <c r="J90" s="227">
        <v>0.029444444444444443</v>
      </c>
      <c r="K90" s="446">
        <v>0.03017361111111111</v>
      </c>
      <c r="L90" s="255">
        <v>0.030381944444444444</v>
      </c>
      <c r="M90" s="198"/>
      <c r="N90" s="485">
        <f>H90+I90+J90+K90+L90+M90</f>
        <v>0.09</v>
      </c>
      <c r="O90" s="424"/>
      <c r="P90" s="199"/>
      <c r="Q90" s="205">
        <v>1</v>
      </c>
      <c r="R90" s="457">
        <v>1</v>
      </c>
      <c r="S90" s="200">
        <v>1</v>
      </c>
      <c r="T90" s="200"/>
      <c r="U90" s="474">
        <f t="shared" si="7"/>
        <v>3</v>
      </c>
      <c r="V90" s="358">
        <v>1</v>
      </c>
      <c r="W90" s="359">
        <f t="shared" si="8"/>
        <v>1</v>
      </c>
      <c r="X90" s="359"/>
      <c r="Y90" s="359"/>
      <c r="Z90" s="359"/>
      <c r="AA90" s="359"/>
      <c r="AB90" s="360"/>
      <c r="AC90" s="359"/>
      <c r="AD90" s="359"/>
    </row>
    <row r="91" spans="1:30" s="319" customFormat="1" ht="12">
      <c r="A91" s="320">
        <f t="shared" si="6"/>
        <v>87</v>
      </c>
      <c r="B91" s="321" t="s">
        <v>3737</v>
      </c>
      <c r="C91" s="321" t="s">
        <v>3738</v>
      </c>
      <c r="D91" s="321" t="s">
        <v>1103</v>
      </c>
      <c r="E91" s="321">
        <v>1980</v>
      </c>
      <c r="F91" s="322" t="s">
        <v>390</v>
      </c>
      <c r="G91" s="323" t="s">
        <v>3739</v>
      </c>
      <c r="H91" s="206"/>
      <c r="I91" s="201">
        <v>0.029791666666666668</v>
      </c>
      <c r="J91" s="228"/>
      <c r="K91" s="447">
        <v>0.03040509259259259</v>
      </c>
      <c r="L91" s="300">
        <v>0.029965277777777775</v>
      </c>
      <c r="M91" s="198"/>
      <c r="N91" s="486">
        <f>H91+I91+J91+K91+L91+M91</f>
        <v>0.09016203703703703</v>
      </c>
      <c r="O91" s="426"/>
      <c r="P91" s="232">
        <v>1</v>
      </c>
      <c r="Q91" s="234"/>
      <c r="R91" s="455">
        <v>1</v>
      </c>
      <c r="S91" s="202">
        <v>1</v>
      </c>
      <c r="T91" s="200"/>
      <c r="U91" s="472">
        <f t="shared" si="7"/>
        <v>3</v>
      </c>
      <c r="V91" s="317">
        <v>1</v>
      </c>
      <c r="W91" s="359">
        <f t="shared" si="8"/>
        <v>1</v>
      </c>
      <c r="X91" s="317"/>
      <c r="Y91" s="317"/>
      <c r="Z91" s="317"/>
      <c r="AA91" s="317"/>
      <c r="AB91" s="318"/>
      <c r="AC91" s="317"/>
      <c r="AD91" s="317"/>
    </row>
    <row r="92" spans="1:30" s="217" customFormat="1" ht="12">
      <c r="A92" s="364">
        <f t="shared" si="6"/>
        <v>88</v>
      </c>
      <c r="B92" s="361" t="s">
        <v>242</v>
      </c>
      <c r="C92" s="361" t="s">
        <v>243</v>
      </c>
      <c r="D92" s="362" t="s">
        <v>1104</v>
      </c>
      <c r="E92" s="361" t="s">
        <v>244</v>
      </c>
      <c r="F92" s="361" t="s">
        <v>390</v>
      </c>
      <c r="G92" s="363" t="s">
        <v>3813</v>
      </c>
      <c r="H92" s="203"/>
      <c r="I92" s="196">
        <v>0.03262731481481482</v>
      </c>
      <c r="J92" s="227">
        <v>0.029502314814814815</v>
      </c>
      <c r="K92" s="446"/>
      <c r="L92" s="255">
        <v>0.028530092592592593</v>
      </c>
      <c r="M92" s="198"/>
      <c r="N92" s="485">
        <f>H92+I92+J92+K92+L92+M92</f>
        <v>0.09065972222222222</v>
      </c>
      <c r="O92" s="424"/>
      <c r="P92" s="199">
        <v>1</v>
      </c>
      <c r="Q92" s="205">
        <v>1</v>
      </c>
      <c r="R92" s="458"/>
      <c r="S92" s="200">
        <v>1</v>
      </c>
      <c r="T92" s="200"/>
      <c r="U92" s="474">
        <f t="shared" si="7"/>
        <v>3</v>
      </c>
      <c r="V92" s="358">
        <v>1</v>
      </c>
      <c r="W92" s="359">
        <f t="shared" si="8"/>
        <v>1</v>
      </c>
      <c r="X92" s="359"/>
      <c r="Y92" s="359"/>
      <c r="Z92" s="359"/>
      <c r="AA92" s="359"/>
      <c r="AB92" s="360"/>
      <c r="AC92" s="359"/>
      <c r="AD92" s="359"/>
    </row>
    <row r="93" spans="1:30" s="217" customFormat="1" ht="12">
      <c r="A93" s="364">
        <f t="shared" si="6"/>
        <v>89</v>
      </c>
      <c r="B93" s="362" t="s">
        <v>1427</v>
      </c>
      <c r="C93" s="362" t="s">
        <v>1428</v>
      </c>
      <c r="D93" s="362" t="s">
        <v>1104</v>
      </c>
      <c r="E93" s="362" t="s">
        <v>91</v>
      </c>
      <c r="F93" s="362" t="s">
        <v>390</v>
      </c>
      <c r="G93" s="365" t="s">
        <v>1429</v>
      </c>
      <c r="H93" s="203"/>
      <c r="I93" s="207"/>
      <c r="J93" s="227">
        <v>0.031157407407407404</v>
      </c>
      <c r="K93" s="446">
        <v>0.02912037037037037</v>
      </c>
      <c r="L93" s="255">
        <v>0.03050925925925926</v>
      </c>
      <c r="M93" s="198"/>
      <c r="N93" s="485">
        <f>H93+I93+J93+K93+L93+M93</f>
        <v>0.09078703703703704</v>
      </c>
      <c r="O93" s="424"/>
      <c r="P93" s="199"/>
      <c r="Q93" s="205">
        <v>1</v>
      </c>
      <c r="R93" s="457">
        <v>1</v>
      </c>
      <c r="S93" s="200">
        <v>1</v>
      </c>
      <c r="T93" s="200"/>
      <c r="U93" s="474">
        <f t="shared" si="7"/>
        <v>3</v>
      </c>
      <c r="V93" s="358">
        <v>1</v>
      </c>
      <c r="W93" s="359">
        <f t="shared" si="8"/>
        <v>1</v>
      </c>
      <c r="X93" s="359"/>
      <c r="Y93" s="359"/>
      <c r="Z93" s="359"/>
      <c r="AA93" s="359"/>
      <c r="AB93" s="360"/>
      <c r="AC93" s="359"/>
      <c r="AD93" s="359"/>
    </row>
    <row r="94" spans="1:30" s="217" customFormat="1" ht="12">
      <c r="A94" s="364">
        <f t="shared" si="6"/>
        <v>90</v>
      </c>
      <c r="B94" s="361" t="s">
        <v>292</v>
      </c>
      <c r="C94" s="361" t="s">
        <v>3824</v>
      </c>
      <c r="D94" s="362" t="s">
        <v>1104</v>
      </c>
      <c r="E94" s="361" t="s">
        <v>294</v>
      </c>
      <c r="F94" s="361" t="s">
        <v>390</v>
      </c>
      <c r="G94" s="363" t="s">
        <v>293</v>
      </c>
      <c r="H94" s="203">
        <v>0.02934027777777778</v>
      </c>
      <c r="I94" s="196">
        <v>0.030844907407407408</v>
      </c>
      <c r="J94" s="227">
        <v>0.030729166666666665</v>
      </c>
      <c r="K94" s="446"/>
      <c r="L94" s="198"/>
      <c r="M94" s="198"/>
      <c r="N94" s="485">
        <f>H94+I94+J94+K94+L94+M94</f>
        <v>0.09091435185185186</v>
      </c>
      <c r="O94" s="424">
        <v>1</v>
      </c>
      <c r="P94" s="199">
        <v>1</v>
      </c>
      <c r="Q94" s="205">
        <v>1</v>
      </c>
      <c r="R94" s="458"/>
      <c r="S94" s="200"/>
      <c r="T94" s="200"/>
      <c r="U94" s="474">
        <f t="shared" si="7"/>
        <v>3</v>
      </c>
      <c r="V94" s="358">
        <v>1</v>
      </c>
      <c r="W94" s="359">
        <f t="shared" si="8"/>
        <v>1</v>
      </c>
      <c r="X94" s="359"/>
      <c r="Y94" s="359"/>
      <c r="Z94" s="359"/>
      <c r="AA94" s="359"/>
      <c r="AB94" s="360"/>
      <c r="AC94" s="359"/>
      <c r="AD94" s="359"/>
    </row>
    <row r="95" spans="1:30" s="217" customFormat="1" ht="12">
      <c r="A95" s="364">
        <f t="shared" si="6"/>
        <v>91</v>
      </c>
      <c r="B95" s="361" t="s">
        <v>17</v>
      </c>
      <c r="C95" s="361" t="s">
        <v>18</v>
      </c>
      <c r="D95" s="362" t="s">
        <v>1104</v>
      </c>
      <c r="E95" s="361" t="s">
        <v>19</v>
      </c>
      <c r="F95" s="361" t="s">
        <v>390</v>
      </c>
      <c r="G95" s="363" t="s">
        <v>3758</v>
      </c>
      <c r="H95" s="203"/>
      <c r="I95" s="196">
        <v>0.030648148148148147</v>
      </c>
      <c r="J95" s="227">
        <v>0.030115740740740738</v>
      </c>
      <c r="K95" s="446"/>
      <c r="L95" s="255">
        <v>0.031180555555555555</v>
      </c>
      <c r="M95" s="198"/>
      <c r="N95" s="485">
        <f>H95+I95+J95+K95+L95+M95</f>
        <v>0.09194444444444444</v>
      </c>
      <c r="O95" s="424"/>
      <c r="P95" s="199">
        <v>1</v>
      </c>
      <c r="Q95" s="205">
        <v>1</v>
      </c>
      <c r="R95" s="457"/>
      <c r="S95" s="200">
        <v>1</v>
      </c>
      <c r="T95" s="200"/>
      <c r="U95" s="474">
        <f t="shared" si="7"/>
        <v>3</v>
      </c>
      <c r="V95" s="358">
        <v>1</v>
      </c>
      <c r="W95" s="359">
        <f t="shared" si="8"/>
        <v>1</v>
      </c>
      <c r="X95" s="359"/>
      <c r="Y95" s="359"/>
      <c r="Z95" s="359"/>
      <c r="AA95" s="359"/>
      <c r="AB95" s="360"/>
      <c r="AC95" s="359"/>
      <c r="AD95" s="359"/>
    </row>
    <row r="96" spans="1:30" s="217" customFormat="1" ht="12">
      <c r="A96" s="364">
        <f t="shared" si="6"/>
        <v>92</v>
      </c>
      <c r="B96" s="362" t="s">
        <v>1344</v>
      </c>
      <c r="C96" s="362" t="s">
        <v>3842</v>
      </c>
      <c r="D96" s="362" t="s">
        <v>1104</v>
      </c>
      <c r="E96" s="362" t="s">
        <v>25</v>
      </c>
      <c r="F96" s="362" t="s">
        <v>390</v>
      </c>
      <c r="G96" s="365" t="s">
        <v>51</v>
      </c>
      <c r="H96" s="203"/>
      <c r="I96" s="207"/>
      <c r="J96" s="227">
        <v>0.02810185185185185</v>
      </c>
      <c r="K96" s="446">
        <v>0.028078703703703703</v>
      </c>
      <c r="L96" s="255">
        <v>0.03591435185185186</v>
      </c>
      <c r="M96" s="198"/>
      <c r="N96" s="485">
        <f>H96+I96+J96+K96+L96+M96</f>
        <v>0.09209490740740742</v>
      </c>
      <c r="O96" s="424"/>
      <c r="P96" s="199"/>
      <c r="Q96" s="205">
        <v>1</v>
      </c>
      <c r="R96" s="458">
        <v>1</v>
      </c>
      <c r="S96" s="200">
        <v>1</v>
      </c>
      <c r="T96" s="200"/>
      <c r="U96" s="474">
        <f t="shared" si="7"/>
        <v>3</v>
      </c>
      <c r="V96" s="358">
        <v>1</v>
      </c>
      <c r="W96" s="359">
        <f t="shared" si="8"/>
        <v>1</v>
      </c>
      <c r="X96" s="359"/>
      <c r="Y96" s="359"/>
      <c r="Z96" s="359"/>
      <c r="AA96" s="359"/>
      <c r="AB96" s="360"/>
      <c r="AC96" s="359"/>
      <c r="AD96" s="359"/>
    </row>
    <row r="97" spans="1:30" s="217" customFormat="1" ht="12">
      <c r="A97" s="364">
        <f t="shared" si="6"/>
        <v>93</v>
      </c>
      <c r="B97" s="362" t="s">
        <v>569</v>
      </c>
      <c r="C97" s="362" t="s">
        <v>3852</v>
      </c>
      <c r="D97" s="362" t="s">
        <v>1104</v>
      </c>
      <c r="E97" s="362">
        <v>1986</v>
      </c>
      <c r="F97" s="362" t="s">
        <v>390</v>
      </c>
      <c r="G97" s="365" t="s">
        <v>575</v>
      </c>
      <c r="H97" s="203">
        <v>0.027627314814814813</v>
      </c>
      <c r="I97" s="207"/>
      <c r="J97" s="227"/>
      <c r="K97" s="446">
        <v>0.03060185185185185</v>
      </c>
      <c r="L97" s="255">
        <v>0.033935185185185186</v>
      </c>
      <c r="M97" s="198"/>
      <c r="N97" s="485">
        <f>H97+I97+J97+K97+L97+M97</f>
        <v>0.09216435185185184</v>
      </c>
      <c r="O97" s="424">
        <v>1</v>
      </c>
      <c r="P97" s="199"/>
      <c r="Q97" s="205"/>
      <c r="R97" s="457">
        <v>1</v>
      </c>
      <c r="S97" s="200">
        <v>1</v>
      </c>
      <c r="T97" s="200"/>
      <c r="U97" s="474">
        <f t="shared" si="7"/>
        <v>3</v>
      </c>
      <c r="V97" s="358">
        <v>1</v>
      </c>
      <c r="W97" s="359">
        <f t="shared" si="8"/>
        <v>1</v>
      </c>
      <c r="X97" s="359"/>
      <c r="Y97" s="359"/>
      <c r="Z97" s="359"/>
      <c r="AA97" s="359"/>
      <c r="AB97" s="360"/>
      <c r="AC97" s="359"/>
      <c r="AD97" s="359"/>
    </row>
    <row r="98" spans="1:30" s="217" customFormat="1" ht="12">
      <c r="A98" s="364">
        <f t="shared" si="6"/>
        <v>94</v>
      </c>
      <c r="B98" s="362" t="s">
        <v>1979</v>
      </c>
      <c r="C98" s="362" t="s">
        <v>3800</v>
      </c>
      <c r="D98" s="362" t="s">
        <v>1104</v>
      </c>
      <c r="E98" s="362">
        <v>1957</v>
      </c>
      <c r="F98" s="362" t="s">
        <v>390</v>
      </c>
      <c r="G98" s="365" t="s">
        <v>3729</v>
      </c>
      <c r="H98" s="203"/>
      <c r="I98" s="207"/>
      <c r="J98" s="227">
        <v>0.02739583333333333</v>
      </c>
      <c r="K98" s="446">
        <v>0.02872685185185185</v>
      </c>
      <c r="L98" s="255">
        <v>0.036458333333333336</v>
      </c>
      <c r="M98" s="198"/>
      <c r="N98" s="485">
        <f>H98+I98+J98+K98+L98+M98</f>
        <v>0.09258101851851852</v>
      </c>
      <c r="O98" s="424"/>
      <c r="P98" s="199"/>
      <c r="Q98" s="205">
        <v>1</v>
      </c>
      <c r="R98" s="457">
        <v>1</v>
      </c>
      <c r="S98" s="200">
        <v>1</v>
      </c>
      <c r="T98" s="200"/>
      <c r="U98" s="474">
        <f t="shared" si="7"/>
        <v>3</v>
      </c>
      <c r="V98" s="358">
        <v>1</v>
      </c>
      <c r="W98" s="359">
        <f t="shared" si="8"/>
        <v>1</v>
      </c>
      <c r="X98" s="359"/>
      <c r="Y98" s="359"/>
      <c r="Z98" s="359"/>
      <c r="AA98" s="359"/>
      <c r="AB98" s="360"/>
      <c r="AC98" s="359"/>
      <c r="AD98" s="359"/>
    </row>
    <row r="99" spans="1:30" s="217" customFormat="1" ht="12">
      <c r="A99" s="364">
        <f t="shared" si="6"/>
        <v>95</v>
      </c>
      <c r="B99" s="362" t="s">
        <v>622</v>
      </c>
      <c r="C99" s="362" t="s">
        <v>3749</v>
      </c>
      <c r="D99" s="362" t="s">
        <v>1104</v>
      </c>
      <c r="E99" s="362">
        <v>1954</v>
      </c>
      <c r="F99" s="362" t="s">
        <v>390</v>
      </c>
      <c r="G99" s="365" t="s">
        <v>3810</v>
      </c>
      <c r="H99" s="203">
        <v>0.029594907407407407</v>
      </c>
      <c r="I99" s="207"/>
      <c r="J99" s="227">
        <v>0.03172453703703703</v>
      </c>
      <c r="K99" s="446"/>
      <c r="L99" s="255">
        <v>0.03181712962962963</v>
      </c>
      <c r="M99" s="198"/>
      <c r="N99" s="485">
        <f>H99+I99+J99+K99+L99+M99</f>
        <v>0.09313657407407408</v>
      </c>
      <c r="O99" s="424">
        <v>1</v>
      </c>
      <c r="P99" s="199"/>
      <c r="Q99" s="205">
        <v>1</v>
      </c>
      <c r="R99" s="457"/>
      <c r="S99" s="200">
        <v>1</v>
      </c>
      <c r="T99" s="200"/>
      <c r="U99" s="474">
        <f t="shared" si="7"/>
        <v>3</v>
      </c>
      <c r="V99" s="358">
        <v>1</v>
      </c>
      <c r="W99" s="359">
        <f t="shared" si="8"/>
        <v>1</v>
      </c>
      <c r="X99" s="359"/>
      <c r="Y99" s="359"/>
      <c r="Z99" s="359"/>
      <c r="AA99" s="359"/>
      <c r="AB99" s="360"/>
      <c r="AC99" s="359"/>
      <c r="AD99" s="359"/>
    </row>
    <row r="100" spans="1:30" s="217" customFormat="1" ht="12">
      <c r="A100" s="364">
        <f t="shared" si="6"/>
        <v>96</v>
      </c>
      <c r="B100" s="361" t="s">
        <v>1316</v>
      </c>
      <c r="C100" s="361" t="s">
        <v>3842</v>
      </c>
      <c r="D100" s="362" t="s">
        <v>1104</v>
      </c>
      <c r="E100" s="361" t="s">
        <v>3830</v>
      </c>
      <c r="F100" s="361" t="s">
        <v>390</v>
      </c>
      <c r="G100" s="363" t="s">
        <v>3829</v>
      </c>
      <c r="H100" s="203"/>
      <c r="I100" s="196"/>
      <c r="J100" s="227">
        <v>0.03325231481481481</v>
      </c>
      <c r="K100" s="446">
        <v>0.030289351851851852</v>
      </c>
      <c r="L100" s="255">
        <v>0.03026620370370371</v>
      </c>
      <c r="M100" s="198"/>
      <c r="N100" s="485">
        <f>H100+I100+J100+K100+L100+M100</f>
        <v>0.09380787037037037</v>
      </c>
      <c r="O100" s="424"/>
      <c r="P100" s="199"/>
      <c r="Q100" s="205">
        <v>1</v>
      </c>
      <c r="R100" s="457">
        <v>1</v>
      </c>
      <c r="S100" s="200">
        <v>1</v>
      </c>
      <c r="T100" s="200"/>
      <c r="U100" s="474">
        <f t="shared" si="7"/>
        <v>3</v>
      </c>
      <c r="V100" s="374">
        <v>1</v>
      </c>
      <c r="W100" s="359">
        <f t="shared" si="8"/>
        <v>1</v>
      </c>
      <c r="X100" s="359"/>
      <c r="Y100" s="359"/>
      <c r="Z100" s="359"/>
      <c r="AA100" s="359"/>
      <c r="AB100" s="360"/>
      <c r="AC100" s="359"/>
      <c r="AD100" s="359"/>
    </row>
    <row r="101" spans="1:30" s="217" customFormat="1" ht="12">
      <c r="A101" s="364">
        <f t="shared" si="6"/>
        <v>97</v>
      </c>
      <c r="B101" s="361" t="s">
        <v>1263</v>
      </c>
      <c r="C101" s="361" t="s">
        <v>3781</v>
      </c>
      <c r="D101" s="362" t="s">
        <v>1104</v>
      </c>
      <c r="E101" s="361">
        <v>1958</v>
      </c>
      <c r="F101" s="361" t="s">
        <v>390</v>
      </c>
      <c r="G101" s="363" t="s">
        <v>3729</v>
      </c>
      <c r="H101" s="203"/>
      <c r="I101" s="196"/>
      <c r="J101" s="227">
        <v>0.03165509259259259</v>
      </c>
      <c r="K101" s="446">
        <v>0.030185185185185183</v>
      </c>
      <c r="L101" s="255">
        <v>0.032060185185185185</v>
      </c>
      <c r="M101" s="198"/>
      <c r="N101" s="485">
        <f>H101+I101+J101+K101+L101+M101</f>
        <v>0.09390046296296295</v>
      </c>
      <c r="O101" s="424"/>
      <c r="P101" s="199"/>
      <c r="Q101" s="205">
        <v>1</v>
      </c>
      <c r="R101" s="457">
        <v>1</v>
      </c>
      <c r="S101" s="200">
        <v>1</v>
      </c>
      <c r="T101" s="200"/>
      <c r="U101" s="474">
        <f t="shared" si="7"/>
        <v>3</v>
      </c>
      <c r="V101" s="358">
        <v>1</v>
      </c>
      <c r="W101" s="359">
        <f t="shared" si="8"/>
        <v>1</v>
      </c>
      <c r="X101" s="359"/>
      <c r="Y101" s="359"/>
      <c r="Z101" s="359"/>
      <c r="AA101" s="359"/>
      <c r="AB101" s="360"/>
      <c r="AC101" s="359"/>
      <c r="AD101" s="359"/>
    </row>
    <row r="102" spans="1:30" s="217" customFormat="1" ht="12">
      <c r="A102" s="364">
        <f t="shared" si="6"/>
        <v>98</v>
      </c>
      <c r="B102" s="361" t="s">
        <v>35</v>
      </c>
      <c r="C102" s="361" t="s">
        <v>36</v>
      </c>
      <c r="D102" s="362" t="s">
        <v>1104</v>
      </c>
      <c r="E102" s="361" t="s">
        <v>19</v>
      </c>
      <c r="F102" s="361" t="s">
        <v>390</v>
      </c>
      <c r="G102" s="363" t="s">
        <v>37</v>
      </c>
      <c r="H102" s="203">
        <v>0.03230324074074074</v>
      </c>
      <c r="I102" s="196">
        <v>0.029641203703703704</v>
      </c>
      <c r="J102" s="227"/>
      <c r="K102" s="446">
        <v>0.03197916666666666</v>
      </c>
      <c r="L102" s="198"/>
      <c r="M102" s="198"/>
      <c r="N102" s="485">
        <f>H102+I102+J102+K102+L102+M102</f>
        <v>0.09392361111111111</v>
      </c>
      <c r="O102" s="424">
        <v>1</v>
      </c>
      <c r="P102" s="199">
        <v>1</v>
      </c>
      <c r="Q102" s="205"/>
      <c r="R102" s="457">
        <v>1</v>
      </c>
      <c r="S102" s="200"/>
      <c r="T102" s="200"/>
      <c r="U102" s="474">
        <f t="shared" si="7"/>
        <v>3</v>
      </c>
      <c r="V102" s="358">
        <v>1</v>
      </c>
      <c r="W102" s="359">
        <f t="shared" si="8"/>
        <v>1</v>
      </c>
      <c r="X102" s="359"/>
      <c r="Y102" s="359"/>
      <c r="Z102" s="359"/>
      <c r="AA102" s="359"/>
      <c r="AB102" s="360"/>
      <c r="AC102" s="359"/>
      <c r="AD102" s="359"/>
    </row>
    <row r="103" spans="1:30" s="217" customFormat="1" ht="12">
      <c r="A103" s="364">
        <f t="shared" si="6"/>
        <v>99</v>
      </c>
      <c r="B103" s="361" t="s">
        <v>306</v>
      </c>
      <c r="C103" s="361" t="s">
        <v>93</v>
      </c>
      <c r="D103" s="362" t="s">
        <v>1104</v>
      </c>
      <c r="E103" s="361" t="s">
        <v>31</v>
      </c>
      <c r="F103" s="361" t="s">
        <v>390</v>
      </c>
      <c r="G103" s="363" t="s">
        <v>3729</v>
      </c>
      <c r="H103" s="203">
        <v>0.030300925925925926</v>
      </c>
      <c r="I103" s="196">
        <v>0.031041666666666665</v>
      </c>
      <c r="J103" s="227">
        <v>0.03262731481481481</v>
      </c>
      <c r="K103" s="446"/>
      <c r="L103" s="198"/>
      <c r="M103" s="198"/>
      <c r="N103" s="485">
        <f>H103+I103+J103+K103+L103+M103</f>
        <v>0.0939699074074074</v>
      </c>
      <c r="O103" s="424">
        <v>1</v>
      </c>
      <c r="P103" s="199">
        <v>1</v>
      </c>
      <c r="Q103" s="205">
        <v>1</v>
      </c>
      <c r="R103" s="457"/>
      <c r="S103" s="200"/>
      <c r="T103" s="200"/>
      <c r="U103" s="474">
        <f t="shared" si="7"/>
        <v>3</v>
      </c>
      <c r="V103" s="358">
        <v>1</v>
      </c>
      <c r="W103" s="359">
        <f t="shared" si="8"/>
        <v>1</v>
      </c>
      <c r="X103" s="359"/>
      <c r="Y103" s="359"/>
      <c r="Z103" s="359"/>
      <c r="AA103" s="359"/>
      <c r="AB103" s="360"/>
      <c r="AC103" s="359"/>
      <c r="AD103" s="359"/>
    </row>
    <row r="104" spans="1:30" s="217" customFormat="1" ht="12">
      <c r="A104" s="364">
        <f t="shared" si="6"/>
        <v>100</v>
      </c>
      <c r="B104" s="361" t="s">
        <v>234</v>
      </c>
      <c r="C104" s="361" t="s">
        <v>235</v>
      </c>
      <c r="D104" s="362" t="s">
        <v>1104</v>
      </c>
      <c r="E104" s="361" t="s">
        <v>3759</v>
      </c>
      <c r="F104" s="361" t="s">
        <v>390</v>
      </c>
      <c r="G104" s="363" t="s">
        <v>3734</v>
      </c>
      <c r="H104" s="203"/>
      <c r="I104" s="196">
        <v>0.031886574074074074</v>
      </c>
      <c r="J104" s="227">
        <v>0.031134259259259257</v>
      </c>
      <c r="K104" s="446">
        <v>0.031064814814814812</v>
      </c>
      <c r="L104" s="198"/>
      <c r="M104" s="198"/>
      <c r="N104" s="485">
        <f>H104+I104+J104+K104+L104+M104</f>
        <v>0.09408564814814814</v>
      </c>
      <c r="O104" s="424"/>
      <c r="P104" s="199">
        <v>1</v>
      </c>
      <c r="Q104" s="205">
        <v>1</v>
      </c>
      <c r="R104" s="457">
        <v>1</v>
      </c>
      <c r="S104" s="200"/>
      <c r="T104" s="200"/>
      <c r="U104" s="474">
        <f t="shared" si="7"/>
        <v>3</v>
      </c>
      <c r="V104" s="358">
        <v>1</v>
      </c>
      <c r="W104" s="359">
        <f t="shared" si="8"/>
        <v>1</v>
      </c>
      <c r="X104" s="359"/>
      <c r="Y104" s="359"/>
      <c r="Z104" s="359"/>
      <c r="AA104" s="359"/>
      <c r="AB104" s="360"/>
      <c r="AC104" s="359"/>
      <c r="AD104" s="359"/>
    </row>
    <row r="105" spans="1:30" s="217" customFormat="1" ht="12">
      <c r="A105" s="364">
        <f t="shared" si="6"/>
        <v>101</v>
      </c>
      <c r="B105" s="361" t="s">
        <v>163</v>
      </c>
      <c r="C105" s="361" t="s">
        <v>3809</v>
      </c>
      <c r="D105" s="362" t="s">
        <v>1104</v>
      </c>
      <c r="E105" s="361" t="s">
        <v>54</v>
      </c>
      <c r="F105" s="361" t="s">
        <v>390</v>
      </c>
      <c r="G105" s="363" t="s">
        <v>73</v>
      </c>
      <c r="H105" s="203"/>
      <c r="I105" s="196">
        <v>0.032893518518518516</v>
      </c>
      <c r="J105" s="227">
        <v>0.031678240740740736</v>
      </c>
      <c r="K105" s="446">
        <v>0.0305787037037037</v>
      </c>
      <c r="L105" s="198"/>
      <c r="M105" s="198"/>
      <c r="N105" s="485">
        <f>H105+I105+J105+K105+L105+M105</f>
        <v>0.09515046296296296</v>
      </c>
      <c r="O105" s="424"/>
      <c r="P105" s="199">
        <v>1</v>
      </c>
      <c r="Q105" s="205">
        <v>1</v>
      </c>
      <c r="R105" s="457">
        <v>1</v>
      </c>
      <c r="S105" s="200"/>
      <c r="T105" s="200"/>
      <c r="U105" s="474">
        <f t="shared" si="7"/>
        <v>3</v>
      </c>
      <c r="V105" s="358">
        <v>1</v>
      </c>
      <c r="W105" s="359">
        <f t="shared" si="8"/>
        <v>1</v>
      </c>
      <c r="X105" s="359"/>
      <c r="Y105" s="359"/>
      <c r="Z105" s="359"/>
      <c r="AA105" s="359"/>
      <c r="AB105" s="360"/>
      <c r="AC105" s="359"/>
      <c r="AD105" s="359"/>
    </row>
    <row r="106" spans="1:30" s="217" customFormat="1" ht="12">
      <c r="A106" s="364">
        <f t="shared" si="6"/>
        <v>102</v>
      </c>
      <c r="B106" s="361" t="s">
        <v>1397</v>
      </c>
      <c r="C106" s="361" t="s">
        <v>150</v>
      </c>
      <c r="D106" s="362" t="s">
        <v>1104</v>
      </c>
      <c r="E106" s="361" t="s">
        <v>34</v>
      </c>
      <c r="F106" s="361" t="s">
        <v>390</v>
      </c>
      <c r="G106" s="363" t="s">
        <v>1925</v>
      </c>
      <c r="H106" s="203"/>
      <c r="I106" s="196"/>
      <c r="J106" s="227">
        <v>0.031956018518518516</v>
      </c>
      <c r="K106" s="446">
        <v>0.03274305555555555</v>
      </c>
      <c r="L106" s="255">
        <v>0.030752314814814816</v>
      </c>
      <c r="M106" s="198"/>
      <c r="N106" s="485">
        <f>H106+I106+J106+K106+L106+M106</f>
        <v>0.09545138888888889</v>
      </c>
      <c r="O106" s="424"/>
      <c r="P106" s="199"/>
      <c r="Q106" s="205">
        <v>1</v>
      </c>
      <c r="R106" s="457">
        <v>1</v>
      </c>
      <c r="S106" s="200">
        <v>1</v>
      </c>
      <c r="T106" s="200"/>
      <c r="U106" s="474">
        <f t="shared" si="7"/>
        <v>3</v>
      </c>
      <c r="V106" s="358">
        <v>1</v>
      </c>
      <c r="W106" s="359">
        <f t="shared" si="8"/>
        <v>1</v>
      </c>
      <c r="X106" s="359"/>
      <c r="Y106" s="359"/>
      <c r="Z106" s="359"/>
      <c r="AA106" s="359"/>
      <c r="AB106" s="360"/>
      <c r="AC106" s="359"/>
      <c r="AD106" s="359"/>
    </row>
    <row r="107" spans="1:30" s="217" customFormat="1" ht="12">
      <c r="A107" s="364">
        <f t="shared" si="6"/>
        <v>103</v>
      </c>
      <c r="B107" s="361" t="s">
        <v>3788</v>
      </c>
      <c r="C107" s="361" t="s">
        <v>3770</v>
      </c>
      <c r="D107" s="362" t="s">
        <v>1104</v>
      </c>
      <c r="E107" s="361" t="s">
        <v>3787</v>
      </c>
      <c r="F107" s="361" t="s">
        <v>390</v>
      </c>
      <c r="G107" s="363" t="s">
        <v>3789</v>
      </c>
      <c r="H107" s="203">
        <v>0.03140046296296296</v>
      </c>
      <c r="I107" s="196">
        <v>0.03135416666666667</v>
      </c>
      <c r="J107" s="197"/>
      <c r="K107" s="446">
        <v>0.03278935185185185</v>
      </c>
      <c r="L107" s="198"/>
      <c r="M107" s="198"/>
      <c r="N107" s="485">
        <f>H107+I107+J107+K107+L107+M107</f>
        <v>0.09554398148148148</v>
      </c>
      <c r="O107" s="424">
        <v>1</v>
      </c>
      <c r="P107" s="199">
        <v>1</v>
      </c>
      <c r="Q107" s="205"/>
      <c r="R107" s="457">
        <v>1</v>
      </c>
      <c r="S107" s="200"/>
      <c r="T107" s="200"/>
      <c r="U107" s="474">
        <f t="shared" si="7"/>
        <v>3</v>
      </c>
      <c r="V107" s="358">
        <v>1</v>
      </c>
      <c r="W107" s="359">
        <f t="shared" si="8"/>
        <v>1</v>
      </c>
      <c r="X107" s="359"/>
      <c r="Y107" s="359"/>
      <c r="Z107" s="359"/>
      <c r="AA107" s="359"/>
      <c r="AB107" s="360"/>
      <c r="AC107" s="359"/>
      <c r="AD107" s="359"/>
    </row>
    <row r="108" spans="1:30" s="217" customFormat="1" ht="12">
      <c r="A108" s="364">
        <f t="shared" si="6"/>
        <v>104</v>
      </c>
      <c r="B108" s="361" t="s">
        <v>164</v>
      </c>
      <c r="C108" s="361" t="s">
        <v>165</v>
      </c>
      <c r="D108" s="362" t="s">
        <v>1104</v>
      </c>
      <c r="E108" s="361" t="s">
        <v>68</v>
      </c>
      <c r="F108" s="361" t="s">
        <v>2014</v>
      </c>
      <c r="G108" s="363" t="s">
        <v>3734</v>
      </c>
      <c r="H108" s="203"/>
      <c r="I108" s="196">
        <v>0.03107638888888889</v>
      </c>
      <c r="J108" s="227">
        <v>0.02978009259259259</v>
      </c>
      <c r="K108" s="446"/>
      <c r="L108" s="255">
        <v>0.03553240740740741</v>
      </c>
      <c r="M108" s="198"/>
      <c r="N108" s="485">
        <f>H108+I108+J108+K108+L108+M108</f>
        <v>0.09638888888888889</v>
      </c>
      <c r="O108" s="424"/>
      <c r="P108" s="199">
        <v>1</v>
      </c>
      <c r="Q108" s="205">
        <v>1</v>
      </c>
      <c r="R108" s="457"/>
      <c r="S108" s="200">
        <v>1</v>
      </c>
      <c r="T108" s="200"/>
      <c r="U108" s="474">
        <f t="shared" si="7"/>
        <v>3</v>
      </c>
      <c r="V108" s="358">
        <v>1</v>
      </c>
      <c r="W108" s="359">
        <f t="shared" si="8"/>
        <v>1</v>
      </c>
      <c r="X108" s="359"/>
      <c r="Y108" s="359"/>
      <c r="Z108" s="359"/>
      <c r="AA108" s="359"/>
      <c r="AB108" s="360"/>
      <c r="AC108" s="359"/>
      <c r="AD108" s="359"/>
    </row>
    <row r="109" spans="1:30" s="217" customFormat="1" ht="12">
      <c r="A109" s="364">
        <f t="shared" si="6"/>
        <v>105</v>
      </c>
      <c r="B109" s="361" t="s">
        <v>3773</v>
      </c>
      <c r="C109" s="361" t="s">
        <v>3774</v>
      </c>
      <c r="D109" s="362" t="s">
        <v>1104</v>
      </c>
      <c r="E109" s="361" t="s">
        <v>3776</v>
      </c>
      <c r="F109" s="361" t="s">
        <v>390</v>
      </c>
      <c r="G109" s="363" t="s">
        <v>3775</v>
      </c>
      <c r="H109" s="203"/>
      <c r="I109" s="196">
        <v>0.03355324074074074</v>
      </c>
      <c r="J109" s="227">
        <v>0.032511574074074075</v>
      </c>
      <c r="K109" s="446">
        <v>0.030752314814814812</v>
      </c>
      <c r="L109" s="198"/>
      <c r="M109" s="198"/>
      <c r="N109" s="485">
        <f>H109+I109+J109+K109+L109+M109</f>
        <v>0.09681712962962963</v>
      </c>
      <c r="O109" s="424"/>
      <c r="P109" s="199">
        <v>1</v>
      </c>
      <c r="Q109" s="205">
        <v>1</v>
      </c>
      <c r="R109" s="457">
        <v>1</v>
      </c>
      <c r="S109" s="200"/>
      <c r="T109" s="200"/>
      <c r="U109" s="474">
        <f t="shared" si="7"/>
        <v>3</v>
      </c>
      <c r="V109" s="358">
        <v>1</v>
      </c>
      <c r="W109" s="359">
        <f t="shared" si="8"/>
        <v>1</v>
      </c>
      <c r="X109" s="359"/>
      <c r="Y109" s="359"/>
      <c r="Z109" s="359"/>
      <c r="AA109" s="359"/>
      <c r="AB109" s="360"/>
      <c r="AC109" s="359"/>
      <c r="AD109" s="359"/>
    </row>
    <row r="110" spans="1:30" s="217" customFormat="1" ht="12">
      <c r="A110" s="364">
        <f t="shared" si="6"/>
        <v>106</v>
      </c>
      <c r="B110" s="361" t="s">
        <v>171</v>
      </c>
      <c r="C110" s="361" t="s">
        <v>85</v>
      </c>
      <c r="D110" s="362" t="s">
        <v>1104</v>
      </c>
      <c r="E110" s="361" t="s">
        <v>244</v>
      </c>
      <c r="F110" s="361" t="s">
        <v>390</v>
      </c>
      <c r="G110" s="363" t="s">
        <v>3729</v>
      </c>
      <c r="H110" s="203"/>
      <c r="I110" s="196"/>
      <c r="J110" s="227">
        <v>0.0302662037037037</v>
      </c>
      <c r="K110" s="446">
        <v>0.029456018518518517</v>
      </c>
      <c r="L110" s="255">
        <v>0.03753472222222222</v>
      </c>
      <c r="M110" s="198"/>
      <c r="N110" s="485">
        <f>H110+I110+J110+K110+L110+M110</f>
        <v>0.09725694444444444</v>
      </c>
      <c r="O110" s="424"/>
      <c r="P110" s="199"/>
      <c r="Q110" s="205">
        <v>1</v>
      </c>
      <c r="R110" s="457">
        <v>1</v>
      </c>
      <c r="S110" s="200">
        <v>1</v>
      </c>
      <c r="T110" s="200"/>
      <c r="U110" s="474">
        <f t="shared" si="7"/>
        <v>3</v>
      </c>
      <c r="V110" s="374">
        <v>1</v>
      </c>
      <c r="W110" s="359">
        <f t="shared" si="8"/>
        <v>1</v>
      </c>
      <c r="X110" s="359"/>
      <c r="Y110" s="359"/>
      <c r="Z110" s="359"/>
      <c r="AA110" s="359"/>
      <c r="AB110" s="360"/>
      <c r="AC110" s="359"/>
      <c r="AD110" s="359"/>
    </row>
    <row r="111" spans="1:30" s="217" customFormat="1" ht="12">
      <c r="A111" s="364">
        <f t="shared" si="6"/>
        <v>107</v>
      </c>
      <c r="B111" s="361" t="s">
        <v>204</v>
      </c>
      <c r="C111" s="361" t="s">
        <v>70</v>
      </c>
      <c r="D111" s="362" t="s">
        <v>1104</v>
      </c>
      <c r="E111" s="361" t="s">
        <v>54</v>
      </c>
      <c r="F111" s="361" t="s">
        <v>390</v>
      </c>
      <c r="G111" s="363" t="s">
        <v>205</v>
      </c>
      <c r="H111" s="203"/>
      <c r="I111" s="196">
        <v>0.03215277777777778</v>
      </c>
      <c r="J111" s="227"/>
      <c r="K111" s="446">
        <v>0.03141203703703704</v>
      </c>
      <c r="L111" s="255">
        <v>0.0338425925925926</v>
      </c>
      <c r="M111" s="198"/>
      <c r="N111" s="485">
        <f>H111+I111+J111+K111+L111+M111</f>
        <v>0.09740740740740741</v>
      </c>
      <c r="O111" s="424"/>
      <c r="P111" s="199">
        <v>1</v>
      </c>
      <c r="Q111" s="205"/>
      <c r="R111" s="457">
        <v>1</v>
      </c>
      <c r="S111" s="200">
        <v>1</v>
      </c>
      <c r="T111" s="200"/>
      <c r="U111" s="474">
        <f t="shared" si="7"/>
        <v>3</v>
      </c>
      <c r="V111" s="358">
        <v>1</v>
      </c>
      <c r="W111" s="359">
        <f t="shared" si="8"/>
        <v>1</v>
      </c>
      <c r="X111" s="359"/>
      <c r="Y111" s="359"/>
      <c r="Z111" s="359"/>
      <c r="AA111" s="359"/>
      <c r="AB111" s="360"/>
      <c r="AC111" s="359"/>
      <c r="AD111" s="359"/>
    </row>
    <row r="112" spans="1:30" s="217" customFormat="1" ht="12">
      <c r="A112" s="364">
        <f t="shared" si="6"/>
        <v>108</v>
      </c>
      <c r="B112" s="361" t="s">
        <v>3862</v>
      </c>
      <c r="C112" s="361" t="s">
        <v>3770</v>
      </c>
      <c r="D112" s="362" t="s">
        <v>1104</v>
      </c>
      <c r="E112" s="361" t="s">
        <v>3746</v>
      </c>
      <c r="F112" s="361" t="s">
        <v>390</v>
      </c>
      <c r="G112" s="363" t="s">
        <v>3801</v>
      </c>
      <c r="H112" s="203">
        <v>0.03241898148148148</v>
      </c>
      <c r="I112" s="196">
        <v>0.031377314814814816</v>
      </c>
      <c r="J112" s="227"/>
      <c r="K112" s="446"/>
      <c r="L112" s="255">
        <v>0.034074074074074076</v>
      </c>
      <c r="M112" s="198"/>
      <c r="N112" s="485">
        <f>H112+I112+J112+K112+L112+M112</f>
        <v>0.09787037037037037</v>
      </c>
      <c r="O112" s="424">
        <v>1</v>
      </c>
      <c r="P112" s="199">
        <v>1</v>
      </c>
      <c r="Q112" s="205"/>
      <c r="R112" s="457"/>
      <c r="S112" s="200">
        <v>1</v>
      </c>
      <c r="T112" s="200"/>
      <c r="U112" s="474">
        <f t="shared" si="7"/>
        <v>3</v>
      </c>
      <c r="V112" s="358">
        <v>1</v>
      </c>
      <c r="W112" s="359">
        <f t="shared" si="8"/>
        <v>1</v>
      </c>
      <c r="X112" s="359"/>
      <c r="Y112" s="359"/>
      <c r="Z112" s="359"/>
      <c r="AA112" s="359"/>
      <c r="AB112" s="360"/>
      <c r="AC112" s="359"/>
      <c r="AD112" s="359"/>
    </row>
    <row r="113" spans="1:30" s="217" customFormat="1" ht="12">
      <c r="A113" s="364">
        <f t="shared" si="6"/>
        <v>109</v>
      </c>
      <c r="B113" s="361" t="s">
        <v>260</v>
      </c>
      <c r="C113" s="361" t="s">
        <v>3800</v>
      </c>
      <c r="D113" s="362" t="s">
        <v>1104</v>
      </c>
      <c r="E113" s="361" t="s">
        <v>198</v>
      </c>
      <c r="F113" s="361" t="s">
        <v>390</v>
      </c>
      <c r="G113" s="363" t="s">
        <v>1274</v>
      </c>
      <c r="H113" s="203"/>
      <c r="I113" s="196"/>
      <c r="J113" s="227">
        <v>0.033090277777777774</v>
      </c>
      <c r="K113" s="446">
        <v>0.03292824074074074</v>
      </c>
      <c r="L113" s="255">
        <v>0.03193287037037037</v>
      </c>
      <c r="M113" s="198"/>
      <c r="N113" s="485">
        <f>H113+I113+J113+K113+L113+M113</f>
        <v>0.09795138888888888</v>
      </c>
      <c r="O113" s="424"/>
      <c r="P113" s="199"/>
      <c r="Q113" s="205">
        <v>1</v>
      </c>
      <c r="R113" s="457">
        <v>1</v>
      </c>
      <c r="S113" s="200">
        <v>1</v>
      </c>
      <c r="T113" s="200"/>
      <c r="U113" s="474">
        <f t="shared" si="7"/>
        <v>3</v>
      </c>
      <c r="V113" s="358">
        <v>1</v>
      </c>
      <c r="W113" s="359">
        <f t="shared" si="8"/>
        <v>1</v>
      </c>
      <c r="X113" s="359"/>
      <c r="Y113" s="359"/>
      <c r="Z113" s="359"/>
      <c r="AA113" s="359"/>
      <c r="AB113" s="360"/>
      <c r="AC113" s="359"/>
      <c r="AD113" s="359"/>
    </row>
    <row r="114" spans="1:30" s="217" customFormat="1" ht="12">
      <c r="A114" s="364">
        <f t="shared" si="6"/>
        <v>110</v>
      </c>
      <c r="B114" s="361" t="s">
        <v>3854</v>
      </c>
      <c r="C114" s="361" t="s">
        <v>3809</v>
      </c>
      <c r="D114" s="362" t="s">
        <v>1104</v>
      </c>
      <c r="E114" s="361" t="s">
        <v>3772</v>
      </c>
      <c r="F114" s="361" t="s">
        <v>390</v>
      </c>
      <c r="G114" s="363" t="s">
        <v>3855</v>
      </c>
      <c r="H114" s="203"/>
      <c r="I114" s="196">
        <v>0.029861111111111113</v>
      </c>
      <c r="J114" s="227">
        <v>0.03287037037037037</v>
      </c>
      <c r="K114" s="446"/>
      <c r="L114" s="255">
        <v>0.03539351851851852</v>
      </c>
      <c r="M114" s="198"/>
      <c r="N114" s="485">
        <f>H114+I114+J114+K114+L114+M114</f>
        <v>0.098125</v>
      </c>
      <c r="O114" s="424"/>
      <c r="P114" s="199">
        <v>1</v>
      </c>
      <c r="Q114" s="205">
        <v>1</v>
      </c>
      <c r="R114" s="457"/>
      <c r="S114" s="200">
        <v>1</v>
      </c>
      <c r="T114" s="200"/>
      <c r="U114" s="474">
        <f t="shared" si="7"/>
        <v>3</v>
      </c>
      <c r="V114" s="358">
        <v>1</v>
      </c>
      <c r="W114" s="359">
        <f t="shared" si="8"/>
        <v>1</v>
      </c>
      <c r="X114" s="359"/>
      <c r="Y114" s="359"/>
      <c r="Z114" s="359"/>
      <c r="AA114" s="359"/>
      <c r="AB114" s="360"/>
      <c r="AC114" s="359"/>
      <c r="AD114" s="359"/>
    </row>
    <row r="115" spans="1:30" s="217" customFormat="1" ht="12">
      <c r="A115" s="364">
        <f t="shared" si="6"/>
        <v>111</v>
      </c>
      <c r="B115" s="361" t="s">
        <v>3823</v>
      </c>
      <c r="C115" s="361" t="s">
        <v>3824</v>
      </c>
      <c r="D115" s="362" t="s">
        <v>1104</v>
      </c>
      <c r="E115" s="361" t="s">
        <v>3763</v>
      </c>
      <c r="F115" s="361" t="s">
        <v>390</v>
      </c>
      <c r="G115" s="363" t="s">
        <v>3825</v>
      </c>
      <c r="H115" s="203"/>
      <c r="I115" s="196">
        <v>0.03259259259259259</v>
      </c>
      <c r="J115" s="227"/>
      <c r="K115" s="446">
        <v>0.03297453703703704</v>
      </c>
      <c r="L115" s="255">
        <v>0.03290509259259259</v>
      </c>
      <c r="M115" s="198"/>
      <c r="N115" s="485">
        <f>H115+I115+J115+K115+L115+M115</f>
        <v>0.09847222222222221</v>
      </c>
      <c r="O115" s="424"/>
      <c r="P115" s="199">
        <v>1</v>
      </c>
      <c r="Q115" s="205"/>
      <c r="R115" s="457">
        <v>1</v>
      </c>
      <c r="S115" s="200">
        <v>1</v>
      </c>
      <c r="T115" s="200"/>
      <c r="U115" s="474">
        <f t="shared" si="7"/>
        <v>3</v>
      </c>
      <c r="V115" s="358">
        <v>1</v>
      </c>
      <c r="W115" s="359">
        <f t="shared" si="8"/>
        <v>1</v>
      </c>
      <c r="X115" s="359"/>
      <c r="Y115" s="359"/>
      <c r="Z115" s="359"/>
      <c r="AA115" s="359"/>
      <c r="AB115" s="360"/>
      <c r="AC115" s="359"/>
      <c r="AD115" s="359"/>
    </row>
    <row r="116" spans="1:30" s="217" customFormat="1" ht="12">
      <c r="A116" s="364">
        <f t="shared" si="6"/>
        <v>112</v>
      </c>
      <c r="B116" s="361" t="s">
        <v>1261</v>
      </c>
      <c r="C116" s="361" t="s">
        <v>3778</v>
      </c>
      <c r="D116" s="362" t="s">
        <v>1104</v>
      </c>
      <c r="E116" s="361">
        <v>1953</v>
      </c>
      <c r="F116" s="361" t="s">
        <v>390</v>
      </c>
      <c r="G116" s="363" t="s">
        <v>1262</v>
      </c>
      <c r="H116" s="203"/>
      <c r="I116" s="196"/>
      <c r="J116" s="227">
        <v>0.031030092592592592</v>
      </c>
      <c r="K116" s="446">
        <v>0.03319444444444444</v>
      </c>
      <c r="L116" s="255">
        <v>0.03429398148148148</v>
      </c>
      <c r="M116" s="198"/>
      <c r="N116" s="485">
        <f>H116+I116+J116+K116+L116+M116</f>
        <v>0.09851851851851852</v>
      </c>
      <c r="O116" s="424"/>
      <c r="P116" s="199"/>
      <c r="Q116" s="205">
        <v>1</v>
      </c>
      <c r="R116" s="457">
        <v>1</v>
      </c>
      <c r="S116" s="200">
        <v>1</v>
      </c>
      <c r="T116" s="200"/>
      <c r="U116" s="474">
        <f t="shared" si="7"/>
        <v>3</v>
      </c>
      <c r="V116" s="358">
        <v>1</v>
      </c>
      <c r="W116" s="359">
        <f t="shared" si="8"/>
        <v>1</v>
      </c>
      <c r="X116" s="359"/>
      <c r="Y116" s="359"/>
      <c r="Z116" s="359"/>
      <c r="AA116" s="359"/>
      <c r="AB116" s="360"/>
      <c r="AC116" s="359"/>
      <c r="AD116" s="359"/>
    </row>
    <row r="117" spans="1:30" s="217" customFormat="1" ht="12">
      <c r="A117" s="364">
        <f t="shared" si="6"/>
        <v>113</v>
      </c>
      <c r="B117" s="361" t="s">
        <v>175</v>
      </c>
      <c r="C117" s="361" t="s">
        <v>41</v>
      </c>
      <c r="D117" s="362" t="s">
        <v>1104</v>
      </c>
      <c r="E117" s="361" t="s">
        <v>14</v>
      </c>
      <c r="F117" s="361" t="s">
        <v>390</v>
      </c>
      <c r="G117" s="363" t="s">
        <v>3729</v>
      </c>
      <c r="H117" s="203"/>
      <c r="I117" s="196">
        <v>0.033136574074074075</v>
      </c>
      <c r="J117" s="227">
        <v>0.03228009259259259</v>
      </c>
      <c r="K117" s="446">
        <v>0.03396990740740741</v>
      </c>
      <c r="L117" s="198"/>
      <c r="M117" s="198"/>
      <c r="N117" s="485">
        <f>H117+I117+J117+K117+L117+M117</f>
        <v>0.09938657407407407</v>
      </c>
      <c r="O117" s="424"/>
      <c r="P117" s="199">
        <v>1</v>
      </c>
      <c r="Q117" s="205">
        <v>1</v>
      </c>
      <c r="R117" s="457">
        <v>1</v>
      </c>
      <c r="S117" s="200"/>
      <c r="T117" s="200"/>
      <c r="U117" s="474">
        <f t="shared" si="7"/>
        <v>3</v>
      </c>
      <c r="V117" s="358">
        <v>1</v>
      </c>
      <c r="W117" s="359">
        <f t="shared" si="8"/>
        <v>1</v>
      </c>
      <c r="X117" s="359"/>
      <c r="Y117" s="359"/>
      <c r="Z117" s="359"/>
      <c r="AA117" s="359"/>
      <c r="AB117" s="360"/>
      <c r="AC117" s="359"/>
      <c r="AD117" s="359"/>
    </row>
    <row r="118" spans="1:30" s="217" customFormat="1" ht="12">
      <c r="A118" s="364">
        <f t="shared" si="6"/>
        <v>114</v>
      </c>
      <c r="B118" s="361" t="s">
        <v>124</v>
      </c>
      <c r="C118" s="361" t="s">
        <v>125</v>
      </c>
      <c r="D118" s="362" t="s">
        <v>1104</v>
      </c>
      <c r="E118" s="361" t="s">
        <v>3751</v>
      </c>
      <c r="F118" s="361" t="s">
        <v>390</v>
      </c>
      <c r="G118" s="363" t="s">
        <v>3816</v>
      </c>
      <c r="H118" s="203">
        <v>0.03320601851851852</v>
      </c>
      <c r="I118" s="196">
        <v>0.032997685185185185</v>
      </c>
      <c r="J118" s="227"/>
      <c r="K118" s="446">
        <v>0.03408564814814815</v>
      </c>
      <c r="L118" s="198"/>
      <c r="M118" s="198"/>
      <c r="N118" s="485">
        <f>H118+I118+J118+K118+L118+M118</f>
        <v>0.10028935185185187</v>
      </c>
      <c r="O118" s="424">
        <v>1</v>
      </c>
      <c r="P118" s="199">
        <v>1</v>
      </c>
      <c r="Q118" s="205"/>
      <c r="R118" s="457">
        <v>1</v>
      </c>
      <c r="S118" s="200"/>
      <c r="T118" s="200"/>
      <c r="U118" s="474">
        <f t="shared" si="7"/>
        <v>3</v>
      </c>
      <c r="V118" s="358">
        <v>1</v>
      </c>
      <c r="W118" s="359">
        <f t="shared" si="8"/>
        <v>1</v>
      </c>
      <c r="X118" s="359"/>
      <c r="Y118" s="359"/>
      <c r="Z118" s="359"/>
      <c r="AA118" s="359"/>
      <c r="AB118" s="360"/>
      <c r="AC118" s="359"/>
      <c r="AD118" s="359"/>
    </row>
    <row r="119" spans="1:30" s="217" customFormat="1" ht="12">
      <c r="A119" s="364">
        <f t="shared" si="6"/>
        <v>115</v>
      </c>
      <c r="B119" s="361" t="s">
        <v>321</v>
      </c>
      <c r="C119" s="361" t="s">
        <v>3809</v>
      </c>
      <c r="D119" s="362" t="s">
        <v>1104</v>
      </c>
      <c r="E119" s="361" t="s">
        <v>3792</v>
      </c>
      <c r="F119" s="361" t="s">
        <v>390</v>
      </c>
      <c r="G119" s="363" t="s">
        <v>3714</v>
      </c>
      <c r="H119" s="203"/>
      <c r="I119" s="196">
        <v>0.03199074074074074</v>
      </c>
      <c r="J119" s="227"/>
      <c r="K119" s="446">
        <v>0.031956018518518516</v>
      </c>
      <c r="L119" s="255">
        <v>0.03711805555555556</v>
      </c>
      <c r="M119" s="198"/>
      <c r="N119" s="485">
        <f>H119+I119+J119+K119+L119+M119</f>
        <v>0.10106481481481482</v>
      </c>
      <c r="O119" s="424"/>
      <c r="P119" s="199">
        <v>1</v>
      </c>
      <c r="Q119" s="205"/>
      <c r="R119" s="457">
        <v>1</v>
      </c>
      <c r="S119" s="200">
        <v>1</v>
      </c>
      <c r="T119" s="200"/>
      <c r="U119" s="474">
        <f t="shared" si="7"/>
        <v>3</v>
      </c>
      <c r="V119" s="358">
        <v>1</v>
      </c>
      <c r="W119" s="359">
        <f t="shared" si="8"/>
        <v>1</v>
      </c>
      <c r="X119" s="359"/>
      <c r="Y119" s="359"/>
      <c r="Z119" s="359"/>
      <c r="AA119" s="359"/>
      <c r="AB119" s="360"/>
      <c r="AC119" s="359"/>
      <c r="AD119" s="359"/>
    </row>
    <row r="120" spans="1:30" s="217" customFormat="1" ht="12">
      <c r="A120" s="364">
        <f t="shared" si="6"/>
        <v>116</v>
      </c>
      <c r="B120" s="361" t="s">
        <v>1266</v>
      </c>
      <c r="C120" s="361" t="s">
        <v>168</v>
      </c>
      <c r="D120" s="362" t="s">
        <v>1104</v>
      </c>
      <c r="E120" s="361">
        <v>1961</v>
      </c>
      <c r="F120" s="361" t="s">
        <v>390</v>
      </c>
      <c r="G120" s="363" t="s">
        <v>1182</v>
      </c>
      <c r="H120" s="203"/>
      <c r="I120" s="196"/>
      <c r="J120" s="227">
        <v>0.03445601851851852</v>
      </c>
      <c r="K120" s="446">
        <v>0.031782407407407405</v>
      </c>
      <c r="L120" s="255">
        <v>0.03490740740740741</v>
      </c>
      <c r="M120" s="198"/>
      <c r="N120" s="485">
        <f>H120+I120+J120+K120+L120+M120</f>
        <v>0.10114583333333332</v>
      </c>
      <c r="O120" s="424"/>
      <c r="P120" s="199"/>
      <c r="Q120" s="205">
        <v>1</v>
      </c>
      <c r="R120" s="457">
        <v>1</v>
      </c>
      <c r="S120" s="200">
        <v>1</v>
      </c>
      <c r="T120" s="200"/>
      <c r="U120" s="474">
        <f t="shared" si="7"/>
        <v>3</v>
      </c>
      <c r="V120" s="358">
        <v>1</v>
      </c>
      <c r="W120" s="359">
        <f t="shared" si="8"/>
        <v>1</v>
      </c>
      <c r="X120" s="359"/>
      <c r="Y120" s="359"/>
      <c r="Z120" s="359"/>
      <c r="AA120" s="359"/>
      <c r="AB120" s="360"/>
      <c r="AC120" s="359"/>
      <c r="AD120" s="359"/>
    </row>
    <row r="121" spans="1:30" s="217" customFormat="1" ht="12">
      <c r="A121" s="364">
        <f t="shared" si="6"/>
        <v>117</v>
      </c>
      <c r="B121" s="208" t="s">
        <v>1373</v>
      </c>
      <c r="C121" s="208" t="s">
        <v>3850</v>
      </c>
      <c r="D121" s="208" t="s">
        <v>1104</v>
      </c>
      <c r="E121" s="372" t="s">
        <v>3776</v>
      </c>
      <c r="F121" s="208" t="s">
        <v>390</v>
      </c>
      <c r="G121" s="373" t="s">
        <v>3758</v>
      </c>
      <c r="H121" s="225"/>
      <c r="I121" s="199"/>
      <c r="J121" s="227">
        <v>0.03435185185185185</v>
      </c>
      <c r="K121" s="446">
        <v>0.033171296296296296</v>
      </c>
      <c r="L121" s="255">
        <v>0.03366898148148148</v>
      </c>
      <c r="M121" s="208"/>
      <c r="N121" s="485">
        <f>H121+I121+J121+K121+L121+M121</f>
        <v>0.10119212962962962</v>
      </c>
      <c r="O121" s="424"/>
      <c r="P121" s="199"/>
      <c r="Q121" s="205">
        <v>1</v>
      </c>
      <c r="R121" s="457">
        <v>1</v>
      </c>
      <c r="S121" s="200">
        <v>1</v>
      </c>
      <c r="T121" s="200"/>
      <c r="U121" s="474">
        <f t="shared" si="7"/>
        <v>3</v>
      </c>
      <c r="V121" s="358">
        <v>1</v>
      </c>
      <c r="W121" s="359">
        <f t="shared" si="8"/>
        <v>1</v>
      </c>
      <c r="X121" s="359"/>
      <c r="Y121" s="359"/>
      <c r="Z121" s="359"/>
      <c r="AA121" s="359"/>
      <c r="AB121" s="360"/>
      <c r="AC121" s="359"/>
      <c r="AD121" s="359"/>
    </row>
    <row r="122" spans="1:30" s="217" customFormat="1" ht="12">
      <c r="A122" s="364">
        <f t="shared" si="6"/>
        <v>118</v>
      </c>
      <c r="B122" s="361" t="s">
        <v>171</v>
      </c>
      <c r="C122" s="361" t="s">
        <v>3741</v>
      </c>
      <c r="D122" s="362" t="s">
        <v>1104</v>
      </c>
      <c r="E122" s="361" t="s">
        <v>111</v>
      </c>
      <c r="F122" s="361" t="s">
        <v>390</v>
      </c>
      <c r="G122" s="363" t="s">
        <v>172</v>
      </c>
      <c r="H122" s="203"/>
      <c r="I122" s="196">
        <v>0.03756944444444445</v>
      </c>
      <c r="J122" s="227">
        <v>0.04109953703703703</v>
      </c>
      <c r="K122" s="446">
        <v>0.022696759259259257</v>
      </c>
      <c r="L122" s="198"/>
      <c r="M122" s="198"/>
      <c r="N122" s="485">
        <f>H122+I122+J122+K122+L122+M122</f>
        <v>0.10136574074074073</v>
      </c>
      <c r="O122" s="424"/>
      <c r="P122" s="199">
        <v>1</v>
      </c>
      <c r="Q122" s="205">
        <v>1</v>
      </c>
      <c r="R122" s="457">
        <v>1</v>
      </c>
      <c r="S122" s="200"/>
      <c r="T122" s="200"/>
      <c r="U122" s="474">
        <f t="shared" si="7"/>
        <v>3</v>
      </c>
      <c r="V122" s="374">
        <v>1</v>
      </c>
      <c r="W122" s="359">
        <f t="shared" si="8"/>
        <v>1</v>
      </c>
      <c r="X122" s="359"/>
      <c r="Y122" s="359"/>
      <c r="Z122" s="359"/>
      <c r="AA122" s="359"/>
      <c r="AB122" s="360"/>
      <c r="AC122" s="359"/>
      <c r="AD122" s="359"/>
    </row>
    <row r="123" spans="1:30" s="217" customFormat="1" ht="12">
      <c r="A123" s="364">
        <f t="shared" si="6"/>
        <v>119</v>
      </c>
      <c r="B123" s="362" t="s">
        <v>1436</v>
      </c>
      <c r="C123" s="362" t="s">
        <v>41</v>
      </c>
      <c r="D123" s="362" t="s">
        <v>1104</v>
      </c>
      <c r="E123" s="362" t="s">
        <v>3751</v>
      </c>
      <c r="F123" s="362" t="s">
        <v>390</v>
      </c>
      <c r="G123" s="365" t="s">
        <v>1437</v>
      </c>
      <c r="H123" s="203"/>
      <c r="I123" s="207"/>
      <c r="J123" s="227">
        <v>0.03364583333333333</v>
      </c>
      <c r="K123" s="446">
        <v>0.032951388888888884</v>
      </c>
      <c r="L123" s="255">
        <v>0.034895833333333334</v>
      </c>
      <c r="M123" s="198"/>
      <c r="N123" s="485">
        <f>H123+I123+J123+K123+L123+M123</f>
        <v>0.10149305555555556</v>
      </c>
      <c r="O123" s="424"/>
      <c r="P123" s="199"/>
      <c r="Q123" s="205">
        <v>1</v>
      </c>
      <c r="R123" s="457">
        <v>1</v>
      </c>
      <c r="S123" s="200">
        <v>1</v>
      </c>
      <c r="T123" s="200"/>
      <c r="U123" s="474">
        <f t="shared" si="7"/>
        <v>3</v>
      </c>
      <c r="V123" s="358">
        <v>1</v>
      </c>
      <c r="W123" s="359">
        <f t="shared" si="8"/>
        <v>1</v>
      </c>
      <c r="X123" s="359"/>
      <c r="Y123" s="359"/>
      <c r="Z123" s="359"/>
      <c r="AA123" s="359"/>
      <c r="AB123" s="360"/>
      <c r="AC123" s="359"/>
      <c r="AD123" s="359"/>
    </row>
    <row r="124" spans="1:30" s="217" customFormat="1" ht="12">
      <c r="A124" s="364">
        <f t="shared" si="6"/>
        <v>120</v>
      </c>
      <c r="B124" s="208" t="s">
        <v>1369</v>
      </c>
      <c r="C124" s="208" t="s">
        <v>3778</v>
      </c>
      <c r="D124" s="208" t="s">
        <v>1104</v>
      </c>
      <c r="E124" s="372" t="s">
        <v>170</v>
      </c>
      <c r="F124" s="208" t="s">
        <v>390</v>
      </c>
      <c r="G124" s="373" t="s">
        <v>3714</v>
      </c>
      <c r="H124" s="225"/>
      <c r="I124" s="199"/>
      <c r="J124" s="227">
        <v>0.033125</v>
      </c>
      <c r="K124" s="446">
        <v>0.03425925925925926</v>
      </c>
      <c r="L124" s="255">
        <v>0.03428240740740741</v>
      </c>
      <c r="M124" s="208"/>
      <c r="N124" s="485">
        <f>H124+I124+J124+K124+L124+M124</f>
        <v>0.10166666666666666</v>
      </c>
      <c r="O124" s="424"/>
      <c r="P124" s="199"/>
      <c r="Q124" s="205">
        <v>1</v>
      </c>
      <c r="R124" s="457">
        <v>1</v>
      </c>
      <c r="S124" s="200">
        <v>1</v>
      </c>
      <c r="T124" s="200"/>
      <c r="U124" s="474">
        <f t="shared" si="7"/>
        <v>3</v>
      </c>
      <c r="V124" s="358">
        <v>1</v>
      </c>
      <c r="W124" s="359">
        <f t="shared" si="8"/>
        <v>1</v>
      </c>
      <c r="X124" s="359"/>
      <c r="Y124" s="359"/>
      <c r="Z124" s="359"/>
      <c r="AA124" s="359"/>
      <c r="AB124" s="360"/>
      <c r="AC124" s="359"/>
      <c r="AD124" s="359"/>
    </row>
    <row r="125" spans="1:30" s="217" customFormat="1" ht="12">
      <c r="A125" s="364">
        <f t="shared" si="6"/>
        <v>121</v>
      </c>
      <c r="B125" s="208" t="s">
        <v>1376</v>
      </c>
      <c r="C125" s="208" t="s">
        <v>3744</v>
      </c>
      <c r="D125" s="208" t="s">
        <v>1104</v>
      </c>
      <c r="E125" s="372" t="s">
        <v>3861</v>
      </c>
      <c r="F125" s="208" t="s">
        <v>390</v>
      </c>
      <c r="G125" s="373" t="s">
        <v>3758</v>
      </c>
      <c r="H125" s="225"/>
      <c r="I125" s="199"/>
      <c r="J125" s="227">
        <v>0.03414351851851852</v>
      </c>
      <c r="K125" s="446">
        <v>0.032372685185185185</v>
      </c>
      <c r="L125" s="255">
        <v>0.03575231481481481</v>
      </c>
      <c r="M125" s="208"/>
      <c r="N125" s="485">
        <f>H125+I125+J125+K125+L125+M125</f>
        <v>0.10226851851851851</v>
      </c>
      <c r="O125" s="424"/>
      <c r="P125" s="199"/>
      <c r="Q125" s="205">
        <v>1</v>
      </c>
      <c r="R125" s="457">
        <v>1</v>
      </c>
      <c r="S125" s="200">
        <v>1</v>
      </c>
      <c r="T125" s="200"/>
      <c r="U125" s="474">
        <f t="shared" si="7"/>
        <v>3</v>
      </c>
      <c r="V125" s="358">
        <v>1</v>
      </c>
      <c r="W125" s="359">
        <f t="shared" si="8"/>
        <v>1</v>
      </c>
      <c r="X125" s="359"/>
      <c r="Y125" s="359"/>
      <c r="Z125" s="359"/>
      <c r="AA125" s="359"/>
      <c r="AB125" s="360"/>
      <c r="AC125" s="359"/>
      <c r="AD125" s="359"/>
    </row>
    <row r="126" spans="1:30" s="217" customFormat="1" ht="12">
      <c r="A126" s="364">
        <f t="shared" si="6"/>
        <v>122</v>
      </c>
      <c r="B126" s="362" t="s">
        <v>1966</v>
      </c>
      <c r="C126" s="362" t="s">
        <v>3800</v>
      </c>
      <c r="D126" s="362" t="s">
        <v>1104</v>
      </c>
      <c r="E126" s="362">
        <v>1968</v>
      </c>
      <c r="F126" s="362" t="s">
        <v>390</v>
      </c>
      <c r="G126" s="365" t="s">
        <v>3795</v>
      </c>
      <c r="H126" s="203"/>
      <c r="I126" s="207"/>
      <c r="J126" s="227">
        <v>0.0337037037037037</v>
      </c>
      <c r="K126" s="446">
        <v>0.03273148148148148</v>
      </c>
      <c r="L126" s="255">
        <v>0.035925925925925924</v>
      </c>
      <c r="M126" s="198"/>
      <c r="N126" s="485">
        <f>H126+I126+J126+K126+L126+M126</f>
        <v>0.1023611111111111</v>
      </c>
      <c r="O126" s="424"/>
      <c r="P126" s="199"/>
      <c r="Q126" s="205">
        <v>1</v>
      </c>
      <c r="R126" s="457">
        <v>1</v>
      </c>
      <c r="S126" s="200">
        <v>1</v>
      </c>
      <c r="T126" s="200"/>
      <c r="U126" s="474">
        <f t="shared" si="7"/>
        <v>3</v>
      </c>
      <c r="V126" s="358">
        <v>1</v>
      </c>
      <c r="W126" s="359">
        <f t="shared" si="8"/>
        <v>1</v>
      </c>
      <c r="X126" s="359"/>
      <c r="Y126" s="359"/>
      <c r="Z126" s="359"/>
      <c r="AA126" s="359"/>
      <c r="AB126" s="360"/>
      <c r="AC126" s="359"/>
      <c r="AD126" s="359"/>
    </row>
    <row r="127" spans="1:30" s="217" customFormat="1" ht="12">
      <c r="A127" s="364">
        <f t="shared" si="6"/>
        <v>123</v>
      </c>
      <c r="B127" s="361" t="s">
        <v>295</v>
      </c>
      <c r="C127" s="361" t="s">
        <v>296</v>
      </c>
      <c r="D127" s="362" t="s">
        <v>1104</v>
      </c>
      <c r="E127" s="361" t="s">
        <v>25</v>
      </c>
      <c r="F127" s="361" t="s">
        <v>390</v>
      </c>
      <c r="G127" s="363" t="s">
        <v>3729</v>
      </c>
      <c r="H127" s="203"/>
      <c r="I127" s="196"/>
      <c r="J127" s="227">
        <v>0.03601851851851852</v>
      </c>
      <c r="K127" s="446">
        <v>0.03585648148148148</v>
      </c>
      <c r="L127" s="255">
        <v>0.03172453703703703</v>
      </c>
      <c r="M127" s="198"/>
      <c r="N127" s="485">
        <f>H127+I127+J127+K127+L127+M127</f>
        <v>0.10359953703703703</v>
      </c>
      <c r="O127" s="424"/>
      <c r="P127" s="199"/>
      <c r="Q127" s="205">
        <v>1</v>
      </c>
      <c r="R127" s="457">
        <v>1</v>
      </c>
      <c r="S127" s="200">
        <v>1</v>
      </c>
      <c r="T127" s="200"/>
      <c r="U127" s="474">
        <f t="shared" si="7"/>
        <v>3</v>
      </c>
      <c r="V127" s="358">
        <v>1</v>
      </c>
      <c r="W127" s="359">
        <f t="shared" si="8"/>
        <v>1</v>
      </c>
      <c r="X127" s="359"/>
      <c r="Y127" s="359"/>
      <c r="Z127" s="359"/>
      <c r="AA127" s="359"/>
      <c r="AB127" s="360"/>
      <c r="AC127" s="359"/>
      <c r="AD127" s="359"/>
    </row>
    <row r="128" spans="1:30" s="217" customFormat="1" ht="12">
      <c r="A128" s="364">
        <f t="shared" si="6"/>
        <v>124</v>
      </c>
      <c r="B128" s="362" t="s">
        <v>1339</v>
      </c>
      <c r="C128" s="362" t="s">
        <v>3778</v>
      </c>
      <c r="D128" s="362" t="s">
        <v>1104</v>
      </c>
      <c r="E128" s="362" t="s">
        <v>3802</v>
      </c>
      <c r="F128" s="362" t="s">
        <v>390</v>
      </c>
      <c r="G128" s="365" t="s">
        <v>71</v>
      </c>
      <c r="H128" s="203"/>
      <c r="I128" s="207"/>
      <c r="J128" s="227">
        <v>0.03708333333333333</v>
      </c>
      <c r="K128" s="446">
        <v>0.03201388888888889</v>
      </c>
      <c r="L128" s="255">
        <v>0.0356712962962963</v>
      </c>
      <c r="M128" s="198"/>
      <c r="N128" s="485">
        <f>H128+I128+J128+K128+L128+M128</f>
        <v>0.10476851851851852</v>
      </c>
      <c r="O128" s="424"/>
      <c r="P128" s="199"/>
      <c r="Q128" s="205">
        <v>1</v>
      </c>
      <c r="R128" s="457">
        <v>1</v>
      </c>
      <c r="S128" s="200">
        <v>1</v>
      </c>
      <c r="T128" s="200"/>
      <c r="U128" s="474">
        <f t="shared" si="7"/>
        <v>3</v>
      </c>
      <c r="V128" s="358">
        <v>1</v>
      </c>
      <c r="W128" s="359">
        <f t="shared" si="8"/>
        <v>1</v>
      </c>
      <c r="X128" s="359"/>
      <c r="Y128" s="359"/>
      <c r="Z128" s="359"/>
      <c r="AA128" s="359"/>
      <c r="AB128" s="360"/>
      <c r="AC128" s="359"/>
      <c r="AD128" s="359"/>
    </row>
    <row r="129" spans="1:30" s="319" customFormat="1" ht="12">
      <c r="A129" s="320">
        <f t="shared" si="6"/>
        <v>125</v>
      </c>
      <c r="B129" s="321" t="s">
        <v>256</v>
      </c>
      <c r="C129" s="321" t="s">
        <v>257</v>
      </c>
      <c r="D129" s="321" t="s">
        <v>1103</v>
      </c>
      <c r="E129" s="321">
        <v>1976</v>
      </c>
      <c r="F129" s="322" t="s">
        <v>390</v>
      </c>
      <c r="G129" s="323" t="s">
        <v>258</v>
      </c>
      <c r="H129" s="206"/>
      <c r="I129" s="201">
        <v>0.034375</v>
      </c>
      <c r="J129" s="228">
        <v>0.03640046296296296</v>
      </c>
      <c r="K129" s="447">
        <v>0.03587962962962963</v>
      </c>
      <c r="L129" s="299"/>
      <c r="M129" s="198"/>
      <c r="N129" s="486">
        <f>H129+I129+J129+K129+L129+M129</f>
        <v>0.10665509259259259</v>
      </c>
      <c r="O129" s="426"/>
      <c r="P129" s="232">
        <v>1</v>
      </c>
      <c r="Q129" s="234">
        <v>1</v>
      </c>
      <c r="R129" s="455">
        <v>1</v>
      </c>
      <c r="S129" s="202"/>
      <c r="T129" s="200"/>
      <c r="U129" s="472">
        <f t="shared" si="7"/>
        <v>3</v>
      </c>
      <c r="V129" s="316">
        <v>1</v>
      </c>
      <c r="W129" s="359">
        <f t="shared" si="8"/>
        <v>1</v>
      </c>
      <c r="X129" s="317"/>
      <c r="Y129" s="317"/>
      <c r="Z129" s="317"/>
      <c r="AA129" s="317"/>
      <c r="AB129" s="318"/>
      <c r="AC129" s="317"/>
      <c r="AD129" s="317"/>
    </row>
    <row r="130" spans="1:30" s="217" customFormat="1" ht="12">
      <c r="A130" s="364">
        <f t="shared" si="6"/>
        <v>126</v>
      </c>
      <c r="B130" s="208" t="s">
        <v>1372</v>
      </c>
      <c r="C130" s="208" t="s">
        <v>63</v>
      </c>
      <c r="D130" s="208" t="s">
        <v>1104</v>
      </c>
      <c r="E130" s="372" t="s">
        <v>19</v>
      </c>
      <c r="F130" s="208" t="s">
        <v>390</v>
      </c>
      <c r="G130" s="373" t="s">
        <v>71</v>
      </c>
      <c r="H130" s="225"/>
      <c r="I130" s="199"/>
      <c r="J130" s="227">
        <v>0.03516203703703703</v>
      </c>
      <c r="K130" s="446">
        <v>0.032824074074074075</v>
      </c>
      <c r="L130" s="255">
        <v>0.03899305555555555</v>
      </c>
      <c r="M130" s="208"/>
      <c r="N130" s="485">
        <f>H130+I130+J130+K130+L130+M130</f>
        <v>0.10697916666666665</v>
      </c>
      <c r="O130" s="424"/>
      <c r="P130" s="199"/>
      <c r="Q130" s="205">
        <v>1</v>
      </c>
      <c r="R130" s="458">
        <v>1</v>
      </c>
      <c r="S130" s="200">
        <v>1</v>
      </c>
      <c r="T130" s="200"/>
      <c r="U130" s="474">
        <f t="shared" si="7"/>
        <v>3</v>
      </c>
      <c r="V130" s="358">
        <v>1</v>
      </c>
      <c r="W130" s="359">
        <f t="shared" si="8"/>
        <v>1</v>
      </c>
      <c r="X130" s="359"/>
      <c r="Y130" s="359"/>
      <c r="Z130" s="359"/>
      <c r="AA130" s="359"/>
      <c r="AB130" s="360"/>
      <c r="AC130" s="359"/>
      <c r="AD130" s="359"/>
    </row>
    <row r="131" spans="1:30" s="217" customFormat="1" ht="12">
      <c r="A131" s="364">
        <f t="shared" si="6"/>
        <v>127</v>
      </c>
      <c r="B131" s="362" t="s">
        <v>1000</v>
      </c>
      <c r="C131" s="362" t="s">
        <v>3761</v>
      </c>
      <c r="D131" s="362" t="s">
        <v>1104</v>
      </c>
      <c r="E131" s="362">
        <v>1975</v>
      </c>
      <c r="F131" s="362" t="s">
        <v>390</v>
      </c>
      <c r="G131" s="365" t="s">
        <v>71</v>
      </c>
      <c r="H131" s="203">
        <v>0.03803240740740741</v>
      </c>
      <c r="I131" s="207"/>
      <c r="J131" s="227">
        <v>0.033761574074074076</v>
      </c>
      <c r="K131" s="446"/>
      <c r="L131" s="255">
        <v>0.03571759259259259</v>
      </c>
      <c r="M131" s="198"/>
      <c r="N131" s="485">
        <f>H131+I131+J131+K131+L131+M131</f>
        <v>0.10751157407407408</v>
      </c>
      <c r="O131" s="424">
        <v>1</v>
      </c>
      <c r="P131" s="199"/>
      <c r="Q131" s="205">
        <v>1</v>
      </c>
      <c r="R131" s="457"/>
      <c r="S131" s="200">
        <v>1</v>
      </c>
      <c r="T131" s="200"/>
      <c r="U131" s="474">
        <f t="shared" si="7"/>
        <v>3</v>
      </c>
      <c r="V131" s="358">
        <v>1</v>
      </c>
      <c r="W131" s="359">
        <f t="shared" si="8"/>
        <v>1</v>
      </c>
      <c r="X131" s="359"/>
      <c r="Y131" s="359"/>
      <c r="Z131" s="359"/>
      <c r="AA131" s="359"/>
      <c r="AB131" s="360"/>
      <c r="AC131" s="359"/>
      <c r="AD131" s="359"/>
    </row>
    <row r="132" spans="1:30" s="217" customFormat="1" ht="12">
      <c r="A132" s="364">
        <f t="shared" si="6"/>
        <v>128</v>
      </c>
      <c r="B132" s="361" t="s">
        <v>1239</v>
      </c>
      <c r="C132" s="361" t="s">
        <v>217</v>
      </c>
      <c r="D132" s="362" t="s">
        <v>1104</v>
      </c>
      <c r="E132" s="361">
        <v>1989</v>
      </c>
      <c r="F132" s="361" t="s">
        <v>390</v>
      </c>
      <c r="G132" s="363" t="s">
        <v>1240</v>
      </c>
      <c r="H132" s="203"/>
      <c r="I132" s="196"/>
      <c r="J132" s="227">
        <v>0.03380787037037037</v>
      </c>
      <c r="K132" s="446">
        <v>0.03777777777777778</v>
      </c>
      <c r="L132" s="255">
        <v>0.03605324074074074</v>
      </c>
      <c r="M132" s="198"/>
      <c r="N132" s="485">
        <f>H132+I132+J132+K132+L132+M132</f>
        <v>0.1076388888888889</v>
      </c>
      <c r="O132" s="424"/>
      <c r="P132" s="199"/>
      <c r="Q132" s="205">
        <v>1</v>
      </c>
      <c r="R132" s="458">
        <v>1</v>
      </c>
      <c r="S132" s="200">
        <v>1</v>
      </c>
      <c r="T132" s="200"/>
      <c r="U132" s="474">
        <f t="shared" si="7"/>
        <v>3</v>
      </c>
      <c r="V132" s="358">
        <v>1</v>
      </c>
      <c r="W132" s="359">
        <f t="shared" si="8"/>
        <v>1</v>
      </c>
      <c r="X132" s="359"/>
      <c r="Y132" s="359"/>
      <c r="Z132" s="359"/>
      <c r="AA132" s="359"/>
      <c r="AB132" s="360"/>
      <c r="AC132" s="359"/>
      <c r="AD132" s="359"/>
    </row>
    <row r="133" spans="1:30" s="217" customFormat="1" ht="12">
      <c r="A133" s="364">
        <f t="shared" si="6"/>
        <v>129</v>
      </c>
      <c r="B133" s="361" t="s">
        <v>147</v>
      </c>
      <c r="C133" s="361" t="s">
        <v>70</v>
      </c>
      <c r="D133" s="362" t="s">
        <v>1104</v>
      </c>
      <c r="E133" s="361" t="s">
        <v>19</v>
      </c>
      <c r="F133" s="361" t="s">
        <v>390</v>
      </c>
      <c r="G133" s="363" t="s">
        <v>1182</v>
      </c>
      <c r="H133" s="203"/>
      <c r="I133" s="196">
        <v>0.03471064814814815</v>
      </c>
      <c r="J133" s="227">
        <v>0.03332175925925926</v>
      </c>
      <c r="K133" s="446">
        <v>0.03984953703703704</v>
      </c>
      <c r="L133" s="198"/>
      <c r="M133" s="198"/>
      <c r="N133" s="485">
        <f>H133+I133+J133+K133+L133+M133</f>
        <v>0.10788194444444443</v>
      </c>
      <c r="O133" s="424"/>
      <c r="P133" s="199">
        <v>1</v>
      </c>
      <c r="Q133" s="205">
        <v>1</v>
      </c>
      <c r="R133" s="458">
        <v>1</v>
      </c>
      <c r="S133" s="200"/>
      <c r="T133" s="200"/>
      <c r="U133" s="474">
        <f t="shared" si="7"/>
        <v>3</v>
      </c>
      <c r="V133" s="358">
        <v>1</v>
      </c>
      <c r="W133" s="359">
        <f t="shared" si="8"/>
        <v>1</v>
      </c>
      <c r="X133" s="359"/>
      <c r="Y133" s="359"/>
      <c r="Z133" s="359"/>
      <c r="AA133" s="359"/>
      <c r="AB133" s="360"/>
      <c r="AC133" s="359"/>
      <c r="AD133" s="359"/>
    </row>
    <row r="134" spans="1:30" s="367" customFormat="1" ht="12">
      <c r="A134" s="364">
        <f t="shared" si="6"/>
        <v>130</v>
      </c>
      <c r="B134" s="361" t="s">
        <v>3748</v>
      </c>
      <c r="C134" s="361" t="s">
        <v>3749</v>
      </c>
      <c r="D134" s="362" t="s">
        <v>1104</v>
      </c>
      <c r="E134" s="361" t="s">
        <v>3751</v>
      </c>
      <c r="F134" s="361" t="s">
        <v>390</v>
      </c>
      <c r="G134" s="363" t="s">
        <v>3750</v>
      </c>
      <c r="H134" s="203"/>
      <c r="I134" s="196">
        <v>0.041574074074074076</v>
      </c>
      <c r="J134" s="227">
        <v>0.033402777777777774</v>
      </c>
      <c r="K134" s="446">
        <v>0.032916666666666664</v>
      </c>
      <c r="L134" s="198"/>
      <c r="M134" s="198"/>
      <c r="N134" s="485">
        <f>H134+I134+J134+K134+L134+M134</f>
        <v>0.10789351851851851</v>
      </c>
      <c r="O134" s="424"/>
      <c r="P134" s="199">
        <v>1</v>
      </c>
      <c r="Q134" s="205">
        <v>1</v>
      </c>
      <c r="R134" s="458">
        <v>1</v>
      </c>
      <c r="S134" s="200"/>
      <c r="T134" s="200"/>
      <c r="U134" s="474">
        <f aca="true" t="shared" si="9" ref="U134:U197">SUM(O134:T134)</f>
        <v>3</v>
      </c>
      <c r="V134" s="359">
        <v>1</v>
      </c>
      <c r="W134" s="359">
        <f aca="true" t="shared" si="10" ref="W134:W197">IF(U134&gt;0,1,0)</f>
        <v>1</v>
      </c>
      <c r="X134" s="366"/>
      <c r="Y134" s="366"/>
      <c r="Z134" s="366"/>
      <c r="AA134" s="366"/>
      <c r="AB134" s="369"/>
      <c r="AC134" s="366"/>
      <c r="AD134" s="366"/>
    </row>
    <row r="135" spans="1:30" s="319" customFormat="1" ht="12">
      <c r="A135" s="320">
        <f t="shared" si="6"/>
        <v>131</v>
      </c>
      <c r="B135" s="321" t="s">
        <v>302</v>
      </c>
      <c r="C135" s="321" t="s">
        <v>106</v>
      </c>
      <c r="D135" s="321" t="s">
        <v>1103</v>
      </c>
      <c r="E135" s="321">
        <v>1970</v>
      </c>
      <c r="F135" s="322" t="s">
        <v>390</v>
      </c>
      <c r="G135" s="323" t="s">
        <v>303</v>
      </c>
      <c r="H135" s="206"/>
      <c r="I135" s="201">
        <v>0.03605324074074074</v>
      </c>
      <c r="J135" s="228">
        <v>0.03670138888888889</v>
      </c>
      <c r="K135" s="447">
        <v>0.03548611111111111</v>
      </c>
      <c r="L135" s="299"/>
      <c r="M135" s="198"/>
      <c r="N135" s="486">
        <f>H135+I135+J135+K135+L135+M135</f>
        <v>0.10824074074074073</v>
      </c>
      <c r="O135" s="426"/>
      <c r="P135" s="232">
        <v>1</v>
      </c>
      <c r="Q135" s="234">
        <v>1</v>
      </c>
      <c r="R135" s="459">
        <v>1</v>
      </c>
      <c r="S135" s="202"/>
      <c r="T135" s="200"/>
      <c r="U135" s="472">
        <f t="shared" si="9"/>
        <v>3</v>
      </c>
      <c r="V135" s="316">
        <v>1</v>
      </c>
      <c r="W135" s="359">
        <f t="shared" si="10"/>
        <v>1</v>
      </c>
      <c r="X135" s="317"/>
      <c r="Y135" s="317"/>
      <c r="Z135" s="317"/>
      <c r="AA135" s="317"/>
      <c r="AB135" s="318"/>
      <c r="AC135" s="317"/>
      <c r="AD135" s="317"/>
    </row>
    <row r="136" spans="1:30" s="319" customFormat="1" ht="12">
      <c r="A136" s="320">
        <f t="shared" si="6"/>
        <v>132</v>
      </c>
      <c r="B136" s="324" t="s">
        <v>1344</v>
      </c>
      <c r="C136" s="324" t="s">
        <v>3738</v>
      </c>
      <c r="D136" s="324" t="s">
        <v>1103</v>
      </c>
      <c r="E136" s="324" t="s">
        <v>123</v>
      </c>
      <c r="F136" s="324" t="s">
        <v>390</v>
      </c>
      <c r="G136" s="327" t="s">
        <v>51</v>
      </c>
      <c r="H136" s="206"/>
      <c r="I136" s="248"/>
      <c r="J136" s="229">
        <v>0.03798611111111111</v>
      </c>
      <c r="K136" s="448">
        <v>0.03436342592592593</v>
      </c>
      <c r="L136" s="300">
        <v>0.03591435185185186</v>
      </c>
      <c r="M136" s="198"/>
      <c r="N136" s="486">
        <f>H136+I136+J136+K136+L136+M136</f>
        <v>0.10826388888888888</v>
      </c>
      <c r="O136" s="427"/>
      <c r="P136" s="245"/>
      <c r="Q136" s="247">
        <v>1</v>
      </c>
      <c r="R136" s="460">
        <v>1</v>
      </c>
      <c r="S136" s="202">
        <v>1</v>
      </c>
      <c r="T136" s="200"/>
      <c r="U136" s="475">
        <f t="shared" si="9"/>
        <v>3</v>
      </c>
      <c r="V136" s="316">
        <v>1</v>
      </c>
      <c r="W136" s="359">
        <f t="shared" si="10"/>
        <v>1</v>
      </c>
      <c r="X136" s="317"/>
      <c r="Y136" s="317"/>
      <c r="Z136" s="317"/>
      <c r="AA136" s="317"/>
      <c r="AB136" s="318"/>
      <c r="AC136" s="317"/>
      <c r="AD136" s="317"/>
    </row>
    <row r="137" spans="1:30" s="217" customFormat="1" ht="12">
      <c r="A137" s="364">
        <f t="shared" si="6"/>
        <v>133</v>
      </c>
      <c r="B137" s="208" t="s">
        <v>1811</v>
      </c>
      <c r="C137" s="208" t="s">
        <v>63</v>
      </c>
      <c r="D137" s="208" t="s">
        <v>1104</v>
      </c>
      <c r="E137" s="372" t="s">
        <v>3730</v>
      </c>
      <c r="F137" s="208" t="s">
        <v>390</v>
      </c>
      <c r="G137" s="373" t="s">
        <v>872</v>
      </c>
      <c r="H137" s="225"/>
      <c r="I137" s="199"/>
      <c r="J137" s="227">
        <v>0.037210648148148145</v>
      </c>
      <c r="K137" s="446">
        <v>0.03585648148148148</v>
      </c>
      <c r="L137" s="255">
        <v>0.036585648148148145</v>
      </c>
      <c r="M137" s="208"/>
      <c r="N137" s="485">
        <f>H137+I137+J137+K137+L137+M137</f>
        <v>0.10965277777777778</v>
      </c>
      <c r="O137" s="424"/>
      <c r="P137" s="199"/>
      <c r="Q137" s="205">
        <v>1</v>
      </c>
      <c r="R137" s="458">
        <v>1</v>
      </c>
      <c r="S137" s="200">
        <v>1</v>
      </c>
      <c r="T137" s="200"/>
      <c r="U137" s="474">
        <f t="shared" si="9"/>
        <v>3</v>
      </c>
      <c r="V137" s="358">
        <v>1</v>
      </c>
      <c r="W137" s="359">
        <f t="shared" si="10"/>
        <v>1</v>
      </c>
      <c r="X137" s="359"/>
      <c r="Y137" s="359"/>
      <c r="Z137" s="359"/>
      <c r="AA137" s="359"/>
      <c r="AB137" s="360"/>
      <c r="AC137" s="359"/>
      <c r="AD137" s="359"/>
    </row>
    <row r="138" spans="1:30" s="217" customFormat="1" ht="12">
      <c r="A138" s="364">
        <f t="shared" si="6"/>
        <v>134</v>
      </c>
      <c r="B138" s="361" t="s">
        <v>1283</v>
      </c>
      <c r="C138" s="361" t="s">
        <v>104</v>
      </c>
      <c r="D138" s="362" t="s">
        <v>1104</v>
      </c>
      <c r="E138" s="361" t="s">
        <v>3772</v>
      </c>
      <c r="F138" s="361" t="s">
        <v>390</v>
      </c>
      <c r="G138" s="363" t="s">
        <v>51</v>
      </c>
      <c r="H138" s="203"/>
      <c r="I138" s="196"/>
      <c r="J138" s="227">
        <v>0.03695601851851852</v>
      </c>
      <c r="K138" s="446">
        <v>0.036238425925925924</v>
      </c>
      <c r="L138" s="255">
        <v>0.03670138888888889</v>
      </c>
      <c r="M138" s="198"/>
      <c r="N138" s="485">
        <f>H138+I138+J138+K138+L138+M138</f>
        <v>0.10989583333333333</v>
      </c>
      <c r="O138" s="424"/>
      <c r="P138" s="199"/>
      <c r="Q138" s="205">
        <v>1</v>
      </c>
      <c r="R138" s="458">
        <v>1</v>
      </c>
      <c r="S138" s="200">
        <v>1</v>
      </c>
      <c r="T138" s="200"/>
      <c r="U138" s="474">
        <f t="shared" si="9"/>
        <v>3</v>
      </c>
      <c r="V138" s="358">
        <v>1</v>
      </c>
      <c r="W138" s="359">
        <f t="shared" si="10"/>
        <v>1</v>
      </c>
      <c r="X138" s="359"/>
      <c r="Y138" s="359"/>
      <c r="Z138" s="359"/>
      <c r="AA138" s="359"/>
      <c r="AB138" s="360"/>
      <c r="AC138" s="359"/>
      <c r="AD138" s="359"/>
    </row>
    <row r="139" spans="1:30" s="217" customFormat="1" ht="12">
      <c r="A139" s="364">
        <f t="shared" si="6"/>
        <v>135</v>
      </c>
      <c r="B139" s="361" t="s">
        <v>1278</v>
      </c>
      <c r="C139" s="361" t="s">
        <v>1279</v>
      </c>
      <c r="D139" s="362" t="s">
        <v>1104</v>
      </c>
      <c r="E139" s="361" t="s">
        <v>3787</v>
      </c>
      <c r="F139" s="361" t="s">
        <v>390</v>
      </c>
      <c r="G139" s="363" t="s">
        <v>71</v>
      </c>
      <c r="H139" s="203"/>
      <c r="I139" s="196"/>
      <c r="J139" s="227">
        <v>0.038379629629629625</v>
      </c>
      <c r="K139" s="446">
        <v>0.03469907407407407</v>
      </c>
      <c r="L139" s="255">
        <v>0.03688657407407408</v>
      </c>
      <c r="M139" s="198"/>
      <c r="N139" s="485">
        <f>H139+I139+J139+K139+L139+M139</f>
        <v>0.10996527777777779</v>
      </c>
      <c r="O139" s="424"/>
      <c r="P139" s="199"/>
      <c r="Q139" s="205">
        <v>1</v>
      </c>
      <c r="R139" s="457">
        <v>1</v>
      </c>
      <c r="S139" s="200">
        <v>1</v>
      </c>
      <c r="T139" s="200"/>
      <c r="U139" s="474">
        <f t="shared" si="9"/>
        <v>3</v>
      </c>
      <c r="V139" s="358">
        <v>1</v>
      </c>
      <c r="W139" s="359">
        <f t="shared" si="10"/>
        <v>1</v>
      </c>
      <c r="X139" s="359"/>
      <c r="Y139" s="359"/>
      <c r="Z139" s="359"/>
      <c r="AA139" s="359"/>
      <c r="AB139" s="360"/>
      <c r="AC139" s="359"/>
      <c r="AD139" s="359"/>
    </row>
    <row r="140" spans="1:30" s="217" customFormat="1" ht="12">
      <c r="A140" s="364">
        <f t="shared" si="6"/>
        <v>136</v>
      </c>
      <c r="B140" s="361" t="s">
        <v>1291</v>
      </c>
      <c r="C140" s="361" t="s">
        <v>3852</v>
      </c>
      <c r="D140" s="362" t="s">
        <v>1104</v>
      </c>
      <c r="E140" s="361" t="s">
        <v>3746</v>
      </c>
      <c r="F140" s="361" t="s">
        <v>390</v>
      </c>
      <c r="G140" s="363" t="s">
        <v>176</v>
      </c>
      <c r="H140" s="203"/>
      <c r="I140" s="196"/>
      <c r="J140" s="227">
        <v>0.03601851851851852</v>
      </c>
      <c r="K140" s="446">
        <v>0.03652777777777778</v>
      </c>
      <c r="L140" s="255">
        <v>0.037442129629629624</v>
      </c>
      <c r="M140" s="198"/>
      <c r="N140" s="485">
        <f>H140+I140+J140+K140+L140+M140</f>
        <v>0.10998842592592592</v>
      </c>
      <c r="O140" s="424"/>
      <c r="P140" s="199"/>
      <c r="Q140" s="205">
        <v>1</v>
      </c>
      <c r="R140" s="458">
        <v>1</v>
      </c>
      <c r="S140" s="200">
        <v>1</v>
      </c>
      <c r="T140" s="200"/>
      <c r="U140" s="474">
        <f t="shared" si="9"/>
        <v>3</v>
      </c>
      <c r="V140" s="358">
        <v>1</v>
      </c>
      <c r="W140" s="359">
        <f t="shared" si="10"/>
        <v>1</v>
      </c>
      <c r="X140" s="359"/>
      <c r="Y140" s="359"/>
      <c r="Z140" s="359"/>
      <c r="AA140" s="359"/>
      <c r="AB140" s="360"/>
      <c r="AC140" s="359"/>
      <c r="AD140" s="359"/>
    </row>
    <row r="141" spans="1:30" s="217" customFormat="1" ht="12">
      <c r="A141" s="364">
        <f t="shared" si="6"/>
        <v>137</v>
      </c>
      <c r="B141" s="361" t="s">
        <v>1401</v>
      </c>
      <c r="C141" s="361" t="s">
        <v>57</v>
      </c>
      <c r="D141" s="362" t="s">
        <v>1104</v>
      </c>
      <c r="E141" s="361" t="s">
        <v>123</v>
      </c>
      <c r="F141" s="361" t="s">
        <v>955</v>
      </c>
      <c r="G141" s="363" t="s">
        <v>1402</v>
      </c>
      <c r="H141" s="203"/>
      <c r="I141" s="196"/>
      <c r="J141" s="227">
        <v>0.03674768518518518</v>
      </c>
      <c r="K141" s="446">
        <v>0.031956018518518516</v>
      </c>
      <c r="L141" s="255">
        <v>0.04133101851851852</v>
      </c>
      <c r="M141" s="198"/>
      <c r="N141" s="485">
        <f>H141+I141+J141+K141+L141+M141</f>
        <v>0.11003472222222221</v>
      </c>
      <c r="O141" s="424"/>
      <c r="P141" s="199"/>
      <c r="Q141" s="205">
        <v>1</v>
      </c>
      <c r="R141" s="458">
        <v>1</v>
      </c>
      <c r="S141" s="200">
        <v>1</v>
      </c>
      <c r="T141" s="200"/>
      <c r="U141" s="474">
        <f t="shared" si="9"/>
        <v>3</v>
      </c>
      <c r="V141" s="358">
        <v>1</v>
      </c>
      <c r="W141" s="359">
        <f t="shared" si="10"/>
        <v>1</v>
      </c>
      <c r="X141" s="359"/>
      <c r="Y141" s="359"/>
      <c r="Z141" s="359"/>
      <c r="AA141" s="359"/>
      <c r="AB141" s="360"/>
      <c r="AC141" s="359"/>
      <c r="AD141" s="359"/>
    </row>
    <row r="142" spans="1:30" s="217" customFormat="1" ht="12">
      <c r="A142" s="364">
        <f t="shared" si="6"/>
        <v>138</v>
      </c>
      <c r="B142" s="361" t="s">
        <v>287</v>
      </c>
      <c r="C142" s="361" t="s">
        <v>3728</v>
      </c>
      <c r="D142" s="362" t="s">
        <v>1104</v>
      </c>
      <c r="E142" s="361" t="s">
        <v>3830</v>
      </c>
      <c r="F142" s="361" t="s">
        <v>390</v>
      </c>
      <c r="G142" s="363" t="s">
        <v>1390</v>
      </c>
      <c r="H142" s="203"/>
      <c r="I142" s="196"/>
      <c r="J142" s="227">
        <v>0.038206018518518514</v>
      </c>
      <c r="K142" s="446">
        <v>0.034131944444444444</v>
      </c>
      <c r="L142" s="255">
        <v>0.038148148148148146</v>
      </c>
      <c r="M142" s="198"/>
      <c r="N142" s="485">
        <f>H142+I142+J142+K142+L142+M142</f>
        <v>0.11048611111111112</v>
      </c>
      <c r="O142" s="424"/>
      <c r="P142" s="199"/>
      <c r="Q142" s="205">
        <v>1</v>
      </c>
      <c r="R142" s="458">
        <v>1</v>
      </c>
      <c r="S142" s="200">
        <v>1</v>
      </c>
      <c r="T142" s="200"/>
      <c r="U142" s="474">
        <f t="shared" si="9"/>
        <v>3</v>
      </c>
      <c r="V142" s="358">
        <v>1</v>
      </c>
      <c r="W142" s="359">
        <f t="shared" si="10"/>
        <v>1</v>
      </c>
      <c r="X142" s="359"/>
      <c r="Y142" s="359"/>
      <c r="Z142" s="359"/>
      <c r="AA142" s="359"/>
      <c r="AB142" s="360"/>
      <c r="AC142" s="359"/>
      <c r="AD142" s="359"/>
    </row>
    <row r="143" spans="1:30" s="217" customFormat="1" ht="12">
      <c r="A143" s="364">
        <f t="shared" si="6"/>
        <v>139</v>
      </c>
      <c r="B143" s="361" t="s">
        <v>3821</v>
      </c>
      <c r="C143" s="361" t="s">
        <v>3744</v>
      </c>
      <c r="D143" s="362" t="s">
        <v>1104</v>
      </c>
      <c r="E143" s="361" t="s">
        <v>3787</v>
      </c>
      <c r="F143" s="361" t="s">
        <v>390</v>
      </c>
      <c r="G143" s="363" t="s">
        <v>3822</v>
      </c>
      <c r="H143" s="203"/>
      <c r="I143" s="196">
        <v>0.03459490740740741</v>
      </c>
      <c r="J143" s="227">
        <v>0.03817129629629629</v>
      </c>
      <c r="K143" s="446">
        <v>0.03787037037037037</v>
      </c>
      <c r="L143" s="198"/>
      <c r="M143" s="198"/>
      <c r="N143" s="485">
        <f>H143+I143+J143+K143+L143+M143</f>
        <v>0.11063657407407407</v>
      </c>
      <c r="O143" s="424"/>
      <c r="P143" s="199">
        <v>1</v>
      </c>
      <c r="Q143" s="205">
        <v>1</v>
      </c>
      <c r="R143" s="458">
        <v>1</v>
      </c>
      <c r="S143" s="200"/>
      <c r="T143" s="200"/>
      <c r="U143" s="474">
        <f t="shared" si="9"/>
        <v>3</v>
      </c>
      <c r="V143" s="358">
        <v>1</v>
      </c>
      <c r="W143" s="359">
        <f t="shared" si="10"/>
        <v>1</v>
      </c>
      <c r="X143" s="359"/>
      <c r="Y143" s="359"/>
      <c r="Z143" s="359"/>
      <c r="AA143" s="359"/>
      <c r="AB143" s="360"/>
      <c r="AC143" s="359"/>
      <c r="AD143" s="359"/>
    </row>
    <row r="144" spans="1:30" s="217" customFormat="1" ht="12">
      <c r="A144" s="364">
        <f t="shared" si="6"/>
        <v>140</v>
      </c>
      <c r="B144" s="361" t="s">
        <v>15</v>
      </c>
      <c r="C144" s="361" t="s">
        <v>16</v>
      </c>
      <c r="D144" s="362" t="s">
        <v>1104</v>
      </c>
      <c r="E144" s="361" t="s">
        <v>3735</v>
      </c>
      <c r="F144" s="361" t="s">
        <v>390</v>
      </c>
      <c r="G144" s="363" t="s">
        <v>3729</v>
      </c>
      <c r="H144" s="203">
        <v>0.03710648148148148</v>
      </c>
      <c r="I144" s="196">
        <v>0.039050925925925926</v>
      </c>
      <c r="J144" s="227">
        <v>0.034965277777777776</v>
      </c>
      <c r="K144" s="446"/>
      <c r="L144" s="198"/>
      <c r="M144" s="198"/>
      <c r="N144" s="485">
        <f>H144+I144+J144+K144+L144+M144</f>
        <v>0.11112268518518519</v>
      </c>
      <c r="O144" s="424">
        <v>1</v>
      </c>
      <c r="P144" s="199">
        <v>1</v>
      </c>
      <c r="Q144" s="205">
        <v>1</v>
      </c>
      <c r="R144" s="458"/>
      <c r="S144" s="200"/>
      <c r="T144" s="200"/>
      <c r="U144" s="474">
        <f t="shared" si="9"/>
        <v>3</v>
      </c>
      <c r="V144" s="358">
        <v>1</v>
      </c>
      <c r="W144" s="359">
        <f t="shared" si="10"/>
        <v>1</v>
      </c>
      <c r="X144" s="359"/>
      <c r="Y144" s="359"/>
      <c r="Z144" s="359"/>
      <c r="AA144" s="359"/>
      <c r="AB144" s="360"/>
      <c r="AC144" s="359"/>
      <c r="AD144" s="359"/>
    </row>
    <row r="145" spans="1:30" s="319" customFormat="1" ht="12">
      <c r="A145" s="320">
        <f t="shared" si="6"/>
        <v>141</v>
      </c>
      <c r="B145" s="321" t="s">
        <v>228</v>
      </c>
      <c r="C145" s="321" t="s">
        <v>229</v>
      </c>
      <c r="D145" s="321" t="s">
        <v>1103</v>
      </c>
      <c r="E145" s="321">
        <v>1958</v>
      </c>
      <c r="F145" s="322" t="s">
        <v>390</v>
      </c>
      <c r="G145" s="323" t="s">
        <v>230</v>
      </c>
      <c r="H145" s="206"/>
      <c r="I145" s="201">
        <v>0.04040509259259259</v>
      </c>
      <c r="J145" s="228">
        <v>0.03673611111111111</v>
      </c>
      <c r="K145" s="447">
        <v>0.03435185185185185</v>
      </c>
      <c r="L145" s="299"/>
      <c r="M145" s="198"/>
      <c r="N145" s="486">
        <f>H145+I145+J145+K145+L145+M145</f>
        <v>0.11149305555555555</v>
      </c>
      <c r="O145" s="426"/>
      <c r="P145" s="232">
        <v>1</v>
      </c>
      <c r="Q145" s="234">
        <v>1</v>
      </c>
      <c r="R145" s="455">
        <v>1</v>
      </c>
      <c r="S145" s="202"/>
      <c r="T145" s="200"/>
      <c r="U145" s="472">
        <f t="shared" si="9"/>
        <v>3</v>
      </c>
      <c r="V145" s="316">
        <v>1</v>
      </c>
      <c r="W145" s="359">
        <f t="shared" si="10"/>
        <v>1</v>
      </c>
      <c r="X145" s="317"/>
      <c r="Y145" s="317"/>
      <c r="Z145" s="317"/>
      <c r="AA145" s="317"/>
      <c r="AB145" s="318"/>
      <c r="AC145" s="317"/>
      <c r="AD145" s="317"/>
    </row>
    <row r="146" spans="1:30" s="217" customFormat="1" ht="12">
      <c r="A146" s="364">
        <f t="shared" si="6"/>
        <v>142</v>
      </c>
      <c r="B146" s="361" t="s">
        <v>1978</v>
      </c>
      <c r="C146" s="361" t="s">
        <v>3718</v>
      </c>
      <c r="D146" s="362" t="s">
        <v>1104</v>
      </c>
      <c r="E146" s="361">
        <v>1976</v>
      </c>
      <c r="F146" s="361" t="s">
        <v>390</v>
      </c>
      <c r="G146" s="363" t="s">
        <v>71</v>
      </c>
      <c r="H146" s="203"/>
      <c r="I146" s="196"/>
      <c r="J146" s="227">
        <v>0.03824074074074074</v>
      </c>
      <c r="K146" s="446">
        <v>0.03512731481481481</v>
      </c>
      <c r="L146" s="255">
        <v>0.04144675925925926</v>
      </c>
      <c r="M146" s="198"/>
      <c r="N146" s="485">
        <f>H146+I146+J146+K146+L146+M146</f>
        <v>0.11481481481481481</v>
      </c>
      <c r="O146" s="424"/>
      <c r="P146" s="199"/>
      <c r="Q146" s="205">
        <v>1</v>
      </c>
      <c r="R146" s="457">
        <v>1</v>
      </c>
      <c r="S146" s="200">
        <v>1</v>
      </c>
      <c r="T146" s="200"/>
      <c r="U146" s="474">
        <f t="shared" si="9"/>
        <v>3</v>
      </c>
      <c r="V146" s="358">
        <v>1</v>
      </c>
      <c r="W146" s="359">
        <f t="shared" si="10"/>
        <v>1</v>
      </c>
      <c r="X146" s="359"/>
      <c r="Y146" s="359"/>
      <c r="Z146" s="359"/>
      <c r="AA146" s="359"/>
      <c r="AB146" s="360"/>
      <c r="AC146" s="359"/>
      <c r="AD146" s="359"/>
    </row>
    <row r="147" spans="1:30" s="217" customFormat="1" ht="12">
      <c r="A147" s="364">
        <f t="shared" si="6"/>
        <v>143</v>
      </c>
      <c r="B147" s="361" t="s">
        <v>280</v>
      </c>
      <c r="C147" s="361" t="s">
        <v>3741</v>
      </c>
      <c r="D147" s="362" t="s">
        <v>1104</v>
      </c>
      <c r="E147" s="361" t="s">
        <v>282</v>
      </c>
      <c r="F147" s="361" t="s">
        <v>390</v>
      </c>
      <c r="G147" s="363" t="s">
        <v>281</v>
      </c>
      <c r="H147" s="211"/>
      <c r="I147" s="196">
        <v>0.03733796296296296</v>
      </c>
      <c r="J147" s="227">
        <v>0.03732638888888889</v>
      </c>
      <c r="K147" s="446"/>
      <c r="L147" s="255">
        <v>0.04099537037037037</v>
      </c>
      <c r="M147" s="198"/>
      <c r="N147" s="485">
        <f>H147+I147+J147+K147+L147+M147</f>
        <v>0.11565972222222223</v>
      </c>
      <c r="O147" s="424"/>
      <c r="P147" s="199">
        <v>1</v>
      </c>
      <c r="Q147" s="205">
        <v>1</v>
      </c>
      <c r="R147" s="458"/>
      <c r="S147" s="200">
        <v>1</v>
      </c>
      <c r="T147" s="200"/>
      <c r="U147" s="474">
        <f t="shared" si="9"/>
        <v>3</v>
      </c>
      <c r="V147" s="358">
        <v>1</v>
      </c>
      <c r="W147" s="359">
        <f t="shared" si="10"/>
        <v>1</v>
      </c>
      <c r="X147" s="359"/>
      <c r="Y147" s="359"/>
      <c r="Z147" s="359"/>
      <c r="AA147" s="359"/>
      <c r="AB147" s="360"/>
      <c r="AC147" s="359"/>
      <c r="AD147" s="359"/>
    </row>
    <row r="148" spans="1:30" s="217" customFormat="1" ht="12">
      <c r="A148" s="364">
        <f t="shared" si="6"/>
        <v>144</v>
      </c>
      <c r="B148" s="361" t="s">
        <v>171</v>
      </c>
      <c r="C148" s="361" t="s">
        <v>3836</v>
      </c>
      <c r="D148" s="362" t="s">
        <v>1104</v>
      </c>
      <c r="E148" s="361" t="s">
        <v>91</v>
      </c>
      <c r="F148" s="361" t="s">
        <v>390</v>
      </c>
      <c r="G148" s="363" t="s">
        <v>3729</v>
      </c>
      <c r="H148" s="203"/>
      <c r="I148" s="196"/>
      <c r="J148" s="227">
        <v>0.0328125</v>
      </c>
      <c r="K148" s="446">
        <v>0.03711805555555556</v>
      </c>
      <c r="L148" s="255">
        <v>0.04598379629629629</v>
      </c>
      <c r="M148" s="198"/>
      <c r="N148" s="485">
        <f>H148+I148+J148+K148+L148+M148</f>
        <v>0.11591435185185184</v>
      </c>
      <c r="O148" s="424"/>
      <c r="P148" s="199"/>
      <c r="Q148" s="205">
        <v>1</v>
      </c>
      <c r="R148" s="458">
        <v>1</v>
      </c>
      <c r="S148" s="200">
        <v>1</v>
      </c>
      <c r="T148" s="200"/>
      <c r="U148" s="474">
        <f t="shared" si="9"/>
        <v>3</v>
      </c>
      <c r="V148" s="358">
        <v>1</v>
      </c>
      <c r="W148" s="359">
        <f t="shared" si="10"/>
        <v>1</v>
      </c>
      <c r="X148" s="359"/>
      <c r="Y148" s="359"/>
      <c r="Z148" s="359"/>
      <c r="AA148" s="359"/>
      <c r="AB148" s="360"/>
      <c r="AC148" s="359"/>
      <c r="AD148" s="359"/>
    </row>
    <row r="149" spans="1:30" s="217" customFormat="1" ht="12">
      <c r="A149" s="364">
        <f t="shared" si="6"/>
        <v>145</v>
      </c>
      <c r="B149" s="361" t="s">
        <v>1994</v>
      </c>
      <c r="C149" s="361" t="s">
        <v>3842</v>
      </c>
      <c r="D149" s="362" t="s">
        <v>1104</v>
      </c>
      <c r="E149" s="361">
        <v>1975</v>
      </c>
      <c r="F149" s="361" t="s">
        <v>390</v>
      </c>
      <c r="G149" s="363" t="s">
        <v>1252</v>
      </c>
      <c r="H149" s="203"/>
      <c r="I149" s="196"/>
      <c r="J149" s="227">
        <v>0.039456018518518515</v>
      </c>
      <c r="K149" s="446">
        <v>0.03677083333333333</v>
      </c>
      <c r="L149" s="255">
        <v>0.040011574074074074</v>
      </c>
      <c r="M149" s="198"/>
      <c r="N149" s="485">
        <f>H149+I149+J149+K149+L149+M149</f>
        <v>0.11623842592592593</v>
      </c>
      <c r="O149" s="424"/>
      <c r="P149" s="199"/>
      <c r="Q149" s="205">
        <v>1</v>
      </c>
      <c r="R149" s="458">
        <v>1</v>
      </c>
      <c r="S149" s="200">
        <v>1</v>
      </c>
      <c r="T149" s="200"/>
      <c r="U149" s="474">
        <f t="shared" si="9"/>
        <v>3</v>
      </c>
      <c r="V149" s="358">
        <v>1</v>
      </c>
      <c r="W149" s="359">
        <f t="shared" si="10"/>
        <v>1</v>
      </c>
      <c r="X149" s="359"/>
      <c r="Y149" s="359"/>
      <c r="Z149" s="359"/>
      <c r="AA149" s="359"/>
      <c r="AB149" s="360"/>
      <c r="AC149" s="359"/>
      <c r="AD149" s="359"/>
    </row>
    <row r="150" spans="1:30" s="217" customFormat="1" ht="12">
      <c r="A150" s="364">
        <f t="shared" si="6"/>
        <v>146</v>
      </c>
      <c r="B150" s="361" t="s">
        <v>1239</v>
      </c>
      <c r="C150" s="361" t="s">
        <v>70</v>
      </c>
      <c r="D150" s="362" t="s">
        <v>1104</v>
      </c>
      <c r="E150" s="361">
        <v>1993</v>
      </c>
      <c r="F150" s="361" t="s">
        <v>390</v>
      </c>
      <c r="G150" s="363" t="s">
        <v>1240</v>
      </c>
      <c r="H150" s="203"/>
      <c r="I150" s="196"/>
      <c r="J150" s="227">
        <v>0.04240740740740741</v>
      </c>
      <c r="K150" s="446">
        <v>0.03634259259259259</v>
      </c>
      <c r="L150" s="255">
        <v>0.0375462962962963</v>
      </c>
      <c r="M150" s="198"/>
      <c r="N150" s="485">
        <f>H150+I150+J150+K150+L150+M150</f>
        <v>0.1162962962962963</v>
      </c>
      <c r="O150" s="424"/>
      <c r="P150" s="199"/>
      <c r="Q150" s="205">
        <v>1</v>
      </c>
      <c r="R150" s="458">
        <v>1</v>
      </c>
      <c r="S150" s="200">
        <v>1</v>
      </c>
      <c r="T150" s="200"/>
      <c r="U150" s="474">
        <f t="shared" si="9"/>
        <v>3</v>
      </c>
      <c r="V150" s="358">
        <v>1</v>
      </c>
      <c r="W150" s="359">
        <f t="shared" si="10"/>
        <v>1</v>
      </c>
      <c r="X150" s="359"/>
      <c r="Y150" s="359"/>
      <c r="Z150" s="359"/>
      <c r="AA150" s="359"/>
      <c r="AB150" s="360"/>
      <c r="AC150" s="359"/>
      <c r="AD150" s="359"/>
    </row>
    <row r="151" spans="1:30" s="217" customFormat="1" ht="12">
      <c r="A151" s="364">
        <f t="shared" si="6"/>
        <v>147</v>
      </c>
      <c r="B151" s="361" t="s">
        <v>11</v>
      </c>
      <c r="C151" s="361" t="s">
        <v>12</v>
      </c>
      <c r="D151" s="362" t="s">
        <v>1104</v>
      </c>
      <c r="E151" s="361" t="s">
        <v>14</v>
      </c>
      <c r="F151" s="361" t="s">
        <v>390</v>
      </c>
      <c r="G151" s="363" t="s">
        <v>13</v>
      </c>
      <c r="H151" s="203"/>
      <c r="I151" s="196">
        <v>0.03789351851851852</v>
      </c>
      <c r="J151" s="227">
        <v>0.03805555555555555</v>
      </c>
      <c r="K151" s="446">
        <v>0.043402777777777776</v>
      </c>
      <c r="L151" s="198"/>
      <c r="M151" s="198"/>
      <c r="N151" s="485">
        <f>H151+I151+J151+K151+L151+M151</f>
        <v>0.11935185185185185</v>
      </c>
      <c r="O151" s="424"/>
      <c r="P151" s="199">
        <v>1</v>
      </c>
      <c r="Q151" s="205">
        <v>1</v>
      </c>
      <c r="R151" s="457">
        <v>1</v>
      </c>
      <c r="S151" s="200"/>
      <c r="T151" s="200"/>
      <c r="U151" s="474">
        <f t="shared" si="9"/>
        <v>3</v>
      </c>
      <c r="V151" s="358">
        <v>1</v>
      </c>
      <c r="W151" s="359">
        <f t="shared" si="10"/>
        <v>1</v>
      </c>
      <c r="X151" s="359"/>
      <c r="Y151" s="359"/>
      <c r="Z151" s="359"/>
      <c r="AA151" s="359"/>
      <c r="AB151" s="360"/>
      <c r="AC151" s="359"/>
      <c r="AD151" s="359"/>
    </row>
    <row r="152" spans="1:30" s="319" customFormat="1" ht="12">
      <c r="A152" s="320">
        <f t="shared" si="6"/>
        <v>148</v>
      </c>
      <c r="B152" s="328" t="s">
        <v>389</v>
      </c>
      <c r="C152" s="328" t="s">
        <v>1064</v>
      </c>
      <c r="D152" s="321" t="s">
        <v>1103</v>
      </c>
      <c r="E152" s="328">
        <v>1969</v>
      </c>
      <c r="F152" s="328" t="s">
        <v>390</v>
      </c>
      <c r="G152" s="329" t="s">
        <v>523</v>
      </c>
      <c r="H152" s="209">
        <v>0.04547453703703704</v>
      </c>
      <c r="I152" s="210"/>
      <c r="J152" s="228">
        <v>0.038344907407407404</v>
      </c>
      <c r="K152" s="447"/>
      <c r="L152" s="300">
        <v>0.04396990740740741</v>
      </c>
      <c r="M152" s="198"/>
      <c r="N152" s="486">
        <f>H152+I152+J152+K152+L152+M152</f>
        <v>0.12778935185185186</v>
      </c>
      <c r="O152" s="426">
        <v>1</v>
      </c>
      <c r="P152" s="232"/>
      <c r="Q152" s="234">
        <v>1</v>
      </c>
      <c r="R152" s="455"/>
      <c r="S152" s="202">
        <v>1</v>
      </c>
      <c r="T152" s="200"/>
      <c r="U152" s="472">
        <f t="shared" si="9"/>
        <v>3</v>
      </c>
      <c r="V152" s="316">
        <v>1</v>
      </c>
      <c r="W152" s="359">
        <f t="shared" si="10"/>
        <v>1</v>
      </c>
      <c r="X152" s="317"/>
      <c r="Y152" s="317"/>
      <c r="Z152" s="317"/>
      <c r="AA152" s="317"/>
      <c r="AB152" s="318"/>
      <c r="AC152" s="317"/>
      <c r="AD152" s="317"/>
    </row>
    <row r="153" spans="1:30" s="217" customFormat="1" ht="12">
      <c r="A153" s="364">
        <f t="shared" si="6"/>
        <v>149</v>
      </c>
      <c r="B153" s="361" t="s">
        <v>1753</v>
      </c>
      <c r="C153" s="361" t="s">
        <v>3733</v>
      </c>
      <c r="D153" s="362" t="s">
        <v>1104</v>
      </c>
      <c r="E153" s="361">
        <v>1967</v>
      </c>
      <c r="F153" s="361" t="s">
        <v>390</v>
      </c>
      <c r="G153" s="363" t="s">
        <v>506</v>
      </c>
      <c r="H153" s="203"/>
      <c r="I153" s="196"/>
      <c r="J153" s="227"/>
      <c r="K153" s="446"/>
      <c r="L153" s="255">
        <v>0.03208333333333333</v>
      </c>
      <c r="M153" s="198"/>
      <c r="N153" s="485">
        <f>H153+I153+J153+K153+L153+M153</f>
        <v>0.03208333333333333</v>
      </c>
      <c r="O153" s="424"/>
      <c r="P153" s="199"/>
      <c r="Q153" s="205"/>
      <c r="R153" s="458"/>
      <c r="S153" s="200">
        <v>1</v>
      </c>
      <c r="T153" s="200"/>
      <c r="U153" s="474">
        <f t="shared" si="9"/>
        <v>1</v>
      </c>
      <c r="V153" s="358">
        <v>1</v>
      </c>
      <c r="W153" s="359">
        <f t="shared" si="10"/>
        <v>1</v>
      </c>
      <c r="X153" s="359"/>
      <c r="Y153" s="359"/>
      <c r="Z153" s="359"/>
      <c r="AA153" s="359"/>
      <c r="AB153" s="360"/>
      <c r="AC153" s="359"/>
      <c r="AD153" s="359"/>
    </row>
    <row r="154" spans="1:30" s="217" customFormat="1" ht="12">
      <c r="A154" s="364">
        <f t="shared" si="6"/>
        <v>150</v>
      </c>
      <c r="B154" s="361" t="s">
        <v>2570</v>
      </c>
      <c r="C154" s="361" t="s">
        <v>3809</v>
      </c>
      <c r="D154" s="362" t="s">
        <v>1104</v>
      </c>
      <c r="E154" s="361">
        <v>1941</v>
      </c>
      <c r="F154" s="361" t="s">
        <v>390</v>
      </c>
      <c r="G154" s="363" t="s">
        <v>109</v>
      </c>
      <c r="H154" s="211"/>
      <c r="I154" s="196"/>
      <c r="J154" s="227"/>
      <c r="K154" s="446"/>
      <c r="L154" s="255">
        <v>0.03209490740740741</v>
      </c>
      <c r="M154" s="198"/>
      <c r="N154" s="485">
        <f>H154+I154+J154+K154+L154+M154</f>
        <v>0.03209490740740741</v>
      </c>
      <c r="O154" s="424"/>
      <c r="P154" s="199"/>
      <c r="Q154" s="205"/>
      <c r="R154" s="457"/>
      <c r="S154" s="200">
        <v>1</v>
      </c>
      <c r="T154" s="200"/>
      <c r="U154" s="474">
        <f t="shared" si="9"/>
        <v>1</v>
      </c>
      <c r="V154" s="358">
        <v>1</v>
      </c>
      <c r="W154" s="359">
        <f t="shared" si="10"/>
        <v>1</v>
      </c>
      <c r="X154" s="359"/>
      <c r="Y154" s="359"/>
      <c r="Z154" s="359"/>
      <c r="AA154" s="359"/>
      <c r="AB154" s="360"/>
      <c r="AC154" s="359"/>
      <c r="AD154" s="359"/>
    </row>
    <row r="155" spans="1:30" s="217" customFormat="1" ht="12">
      <c r="A155" s="364">
        <f t="shared" si="6"/>
        <v>151</v>
      </c>
      <c r="B155" s="208" t="s">
        <v>199</v>
      </c>
      <c r="C155" s="208" t="s">
        <v>314</v>
      </c>
      <c r="D155" s="208" t="s">
        <v>1104</v>
      </c>
      <c r="E155" s="372">
        <v>1970</v>
      </c>
      <c r="F155" s="208" t="s">
        <v>390</v>
      </c>
      <c r="G155" s="373" t="s">
        <v>21</v>
      </c>
      <c r="H155" s="225"/>
      <c r="I155" s="199"/>
      <c r="J155" s="227"/>
      <c r="K155" s="446"/>
      <c r="L155" s="255">
        <v>0.03229166666666667</v>
      </c>
      <c r="M155" s="208"/>
      <c r="N155" s="485">
        <f>H155+I155+J155+K155+L155+M155</f>
        <v>0.03229166666666667</v>
      </c>
      <c r="O155" s="424"/>
      <c r="P155" s="199"/>
      <c r="Q155" s="205"/>
      <c r="R155" s="457"/>
      <c r="S155" s="200">
        <v>1</v>
      </c>
      <c r="T155" s="200"/>
      <c r="U155" s="474">
        <f t="shared" si="9"/>
        <v>1</v>
      </c>
      <c r="V155" s="358">
        <v>1</v>
      </c>
      <c r="W155" s="359">
        <f t="shared" si="10"/>
        <v>1</v>
      </c>
      <c r="X155" s="359"/>
      <c r="Y155" s="359"/>
      <c r="Z155" s="359"/>
      <c r="AA155" s="359"/>
      <c r="AB155" s="360"/>
      <c r="AC155" s="359"/>
      <c r="AD155" s="359"/>
    </row>
    <row r="156" spans="1:30" s="217" customFormat="1" ht="12">
      <c r="A156" s="364">
        <f t="shared" si="6"/>
        <v>152</v>
      </c>
      <c r="B156" s="361" t="s">
        <v>508</v>
      </c>
      <c r="C156" s="361" t="s">
        <v>80</v>
      </c>
      <c r="D156" s="362" t="s">
        <v>1104</v>
      </c>
      <c r="E156" s="361">
        <v>1988</v>
      </c>
      <c r="F156" s="361" t="s">
        <v>390</v>
      </c>
      <c r="G156" s="363" t="s">
        <v>509</v>
      </c>
      <c r="H156" s="203"/>
      <c r="I156" s="196"/>
      <c r="J156" s="227"/>
      <c r="K156" s="446"/>
      <c r="L156" s="255">
        <v>0.032326388888888884</v>
      </c>
      <c r="M156" s="198"/>
      <c r="N156" s="485">
        <f>H156+I156+J156+K156+L156+M156</f>
        <v>0.032326388888888884</v>
      </c>
      <c r="O156" s="424"/>
      <c r="P156" s="199"/>
      <c r="Q156" s="205"/>
      <c r="R156" s="458"/>
      <c r="S156" s="200">
        <v>1</v>
      </c>
      <c r="T156" s="200"/>
      <c r="U156" s="474">
        <f t="shared" si="9"/>
        <v>1</v>
      </c>
      <c r="V156" s="358">
        <v>1</v>
      </c>
      <c r="W156" s="359">
        <f t="shared" si="10"/>
        <v>1</v>
      </c>
      <c r="X156" s="359"/>
      <c r="Y156" s="359"/>
      <c r="Z156" s="359"/>
      <c r="AA156" s="359"/>
      <c r="AB156" s="360"/>
      <c r="AC156" s="359"/>
      <c r="AD156" s="359"/>
    </row>
    <row r="157" spans="1:30" s="217" customFormat="1" ht="12">
      <c r="A157" s="364">
        <f t="shared" si="6"/>
        <v>153</v>
      </c>
      <c r="B157" s="361" t="s">
        <v>2586</v>
      </c>
      <c r="C157" s="361" t="s">
        <v>1142</v>
      </c>
      <c r="D157" s="362" t="s">
        <v>1104</v>
      </c>
      <c r="E157" s="361">
        <v>1950</v>
      </c>
      <c r="F157" s="361" t="s">
        <v>390</v>
      </c>
      <c r="G157" s="363" t="s">
        <v>507</v>
      </c>
      <c r="H157" s="203"/>
      <c r="I157" s="196"/>
      <c r="J157" s="227"/>
      <c r="K157" s="446"/>
      <c r="L157" s="255">
        <v>0.03236111111111111</v>
      </c>
      <c r="M157" s="198"/>
      <c r="N157" s="485">
        <f>H157+I157+J157+K157+L157+M157</f>
        <v>0.03236111111111111</v>
      </c>
      <c r="O157" s="424"/>
      <c r="P157" s="199"/>
      <c r="Q157" s="205"/>
      <c r="R157" s="458"/>
      <c r="S157" s="200">
        <v>1</v>
      </c>
      <c r="T157" s="200"/>
      <c r="U157" s="474">
        <f t="shared" si="9"/>
        <v>1</v>
      </c>
      <c r="V157" s="358">
        <v>1</v>
      </c>
      <c r="W157" s="359">
        <f t="shared" si="10"/>
        <v>1</v>
      </c>
      <c r="X157" s="359"/>
      <c r="Y157" s="359"/>
      <c r="Z157" s="359"/>
      <c r="AA157" s="359"/>
      <c r="AB157" s="360"/>
      <c r="AC157" s="359"/>
      <c r="AD157" s="359"/>
    </row>
    <row r="158" spans="1:30" s="217" customFormat="1" ht="12">
      <c r="A158" s="364">
        <f t="shared" si="6"/>
        <v>154</v>
      </c>
      <c r="B158" s="208" t="s">
        <v>1462</v>
      </c>
      <c r="C158" s="208" t="s">
        <v>1463</v>
      </c>
      <c r="D158" s="208" t="s">
        <v>1104</v>
      </c>
      <c r="E158" s="372" t="s">
        <v>3740</v>
      </c>
      <c r="F158" s="208" t="s">
        <v>2005</v>
      </c>
      <c r="G158" s="373" t="s">
        <v>1465</v>
      </c>
      <c r="H158" s="225"/>
      <c r="I158" s="199"/>
      <c r="J158" s="227"/>
      <c r="K158" s="446">
        <v>0.02167824074074074</v>
      </c>
      <c r="L158" s="255">
        <v>0.021956018518518517</v>
      </c>
      <c r="M158" s="208"/>
      <c r="N158" s="485">
        <f>H158+I158+J158+K158+L158+M158</f>
        <v>0.04363425925925926</v>
      </c>
      <c r="O158" s="424"/>
      <c r="P158" s="199"/>
      <c r="Q158" s="205"/>
      <c r="R158" s="457">
        <v>1</v>
      </c>
      <c r="S158" s="200">
        <v>1</v>
      </c>
      <c r="T158" s="200"/>
      <c r="U158" s="474">
        <f t="shared" si="9"/>
        <v>2</v>
      </c>
      <c r="V158" s="358">
        <v>1</v>
      </c>
      <c r="W158" s="359">
        <f t="shared" si="10"/>
        <v>1</v>
      </c>
      <c r="X158" s="359"/>
      <c r="Y158" s="359"/>
      <c r="Z158" s="359"/>
      <c r="AA158" s="359"/>
      <c r="AB158" s="360"/>
      <c r="AC158" s="359"/>
      <c r="AD158" s="359"/>
    </row>
    <row r="159" spans="1:30" s="217" customFormat="1" ht="12">
      <c r="A159" s="364">
        <f t="shared" si="6"/>
        <v>155</v>
      </c>
      <c r="B159" s="208" t="s">
        <v>1106</v>
      </c>
      <c r="C159" s="208" t="s">
        <v>27</v>
      </c>
      <c r="D159" s="208" t="s">
        <v>1104</v>
      </c>
      <c r="E159" s="372">
        <v>1988</v>
      </c>
      <c r="F159" s="208" t="s">
        <v>390</v>
      </c>
      <c r="G159" s="373" t="s">
        <v>1107</v>
      </c>
      <c r="H159" s="225"/>
      <c r="I159" s="199"/>
      <c r="J159" s="227">
        <v>0.022719907407407407</v>
      </c>
      <c r="K159" s="446"/>
      <c r="L159" s="255">
        <v>0.022523148148148143</v>
      </c>
      <c r="M159" s="208"/>
      <c r="N159" s="485">
        <f>H159+I159+J159+K159+L159+M159</f>
        <v>0.04524305555555555</v>
      </c>
      <c r="O159" s="424"/>
      <c r="P159" s="199"/>
      <c r="Q159" s="205">
        <v>1</v>
      </c>
      <c r="R159" s="457"/>
      <c r="S159" s="200">
        <v>1</v>
      </c>
      <c r="T159" s="200"/>
      <c r="U159" s="474">
        <f t="shared" si="9"/>
        <v>2</v>
      </c>
      <c r="V159" s="359">
        <v>1</v>
      </c>
      <c r="W159" s="359">
        <f t="shared" si="10"/>
        <v>1</v>
      </c>
      <c r="X159" s="359"/>
      <c r="Y159" s="359"/>
      <c r="Z159" s="359"/>
      <c r="AA159" s="359"/>
      <c r="AB159" s="360"/>
      <c r="AC159" s="359"/>
      <c r="AD159" s="359"/>
    </row>
    <row r="160" spans="1:30" s="217" customFormat="1" ht="12">
      <c r="A160" s="364">
        <f t="shared" si="6"/>
        <v>156</v>
      </c>
      <c r="B160" s="208" t="s">
        <v>1108</v>
      </c>
      <c r="C160" s="208" t="s">
        <v>3852</v>
      </c>
      <c r="D160" s="208" t="s">
        <v>1104</v>
      </c>
      <c r="E160" s="372" t="s">
        <v>25</v>
      </c>
      <c r="F160" s="208" t="s">
        <v>390</v>
      </c>
      <c r="G160" s="373" t="s">
        <v>1109</v>
      </c>
      <c r="H160" s="225"/>
      <c r="I160" s="199"/>
      <c r="J160" s="227">
        <v>0.023668981481481482</v>
      </c>
      <c r="K160" s="446">
        <v>0.024016203703703703</v>
      </c>
      <c r="L160" s="198"/>
      <c r="M160" s="208"/>
      <c r="N160" s="485">
        <f>H160+I160+J160+K160+L160+M160</f>
        <v>0.047685185185185185</v>
      </c>
      <c r="O160" s="424"/>
      <c r="P160" s="199"/>
      <c r="Q160" s="205">
        <v>1</v>
      </c>
      <c r="R160" s="458">
        <v>1</v>
      </c>
      <c r="S160" s="200"/>
      <c r="T160" s="200"/>
      <c r="U160" s="474">
        <f t="shared" si="9"/>
        <v>2</v>
      </c>
      <c r="V160" s="358">
        <v>1</v>
      </c>
      <c r="W160" s="359">
        <f t="shared" si="10"/>
        <v>1</v>
      </c>
      <c r="X160" s="359"/>
      <c r="Y160" s="359"/>
      <c r="Z160" s="359"/>
      <c r="AA160" s="359"/>
      <c r="AB160" s="360"/>
      <c r="AC160" s="359"/>
      <c r="AD160" s="359"/>
    </row>
    <row r="161" spans="1:30" s="217" customFormat="1" ht="12">
      <c r="A161" s="364">
        <f t="shared" si="6"/>
        <v>157</v>
      </c>
      <c r="B161" s="208" t="s">
        <v>156</v>
      </c>
      <c r="C161" s="208" t="s">
        <v>70</v>
      </c>
      <c r="D161" s="208" t="s">
        <v>1104</v>
      </c>
      <c r="E161" s="372">
        <v>1982</v>
      </c>
      <c r="F161" s="208" t="s">
        <v>390</v>
      </c>
      <c r="G161" s="373" t="s">
        <v>3724</v>
      </c>
      <c r="H161" s="225"/>
      <c r="I161" s="199"/>
      <c r="J161" s="227">
        <v>0.025613425925925925</v>
      </c>
      <c r="K161" s="446"/>
      <c r="L161" s="255">
        <v>0.023912037037037034</v>
      </c>
      <c r="M161" s="208"/>
      <c r="N161" s="485">
        <f>H161+I161+J161+K161+L161+M161</f>
        <v>0.04952546296296296</v>
      </c>
      <c r="O161" s="424"/>
      <c r="P161" s="199"/>
      <c r="Q161" s="205">
        <v>1</v>
      </c>
      <c r="R161" s="457"/>
      <c r="S161" s="200">
        <v>1</v>
      </c>
      <c r="T161" s="200"/>
      <c r="U161" s="474">
        <f t="shared" si="9"/>
        <v>2</v>
      </c>
      <c r="V161" s="358">
        <v>1</v>
      </c>
      <c r="W161" s="359">
        <f t="shared" si="10"/>
        <v>1</v>
      </c>
      <c r="X161" s="359"/>
      <c r="Y161" s="359"/>
      <c r="Z161" s="359"/>
      <c r="AA161" s="359"/>
      <c r="AB161" s="360"/>
      <c r="AC161" s="359"/>
      <c r="AD161" s="359"/>
    </row>
    <row r="162" spans="1:30" s="217" customFormat="1" ht="12">
      <c r="A162" s="364">
        <f t="shared" si="6"/>
        <v>158</v>
      </c>
      <c r="B162" s="362" t="s">
        <v>419</v>
      </c>
      <c r="C162" s="362" t="s">
        <v>3842</v>
      </c>
      <c r="D162" s="362" t="s">
        <v>1104</v>
      </c>
      <c r="E162" s="362">
        <v>1960</v>
      </c>
      <c r="F162" s="362" t="s">
        <v>390</v>
      </c>
      <c r="G162" s="365" t="s">
        <v>424</v>
      </c>
      <c r="H162" s="203">
        <v>0.025185185185185185</v>
      </c>
      <c r="I162" s="207"/>
      <c r="J162" s="227">
        <v>0.024594907407407406</v>
      </c>
      <c r="K162" s="446"/>
      <c r="L162" s="198"/>
      <c r="M162" s="198"/>
      <c r="N162" s="485">
        <f>H162+I162+J162+K162+L162+M162</f>
        <v>0.04978009259259259</v>
      </c>
      <c r="O162" s="424">
        <v>1</v>
      </c>
      <c r="P162" s="199"/>
      <c r="Q162" s="205">
        <v>1</v>
      </c>
      <c r="R162" s="458"/>
      <c r="S162" s="200"/>
      <c r="T162" s="200"/>
      <c r="U162" s="474">
        <f t="shared" si="9"/>
        <v>2</v>
      </c>
      <c r="V162" s="358">
        <v>1</v>
      </c>
      <c r="W162" s="359">
        <f t="shared" si="10"/>
        <v>1</v>
      </c>
      <c r="X162" s="359"/>
      <c r="Y162" s="359"/>
      <c r="Z162" s="359"/>
      <c r="AA162" s="359"/>
      <c r="AB162" s="360"/>
      <c r="AC162" s="359"/>
      <c r="AD162" s="359"/>
    </row>
    <row r="163" spans="1:30" s="319" customFormat="1" ht="12">
      <c r="A163" s="320">
        <f t="shared" si="6"/>
        <v>159</v>
      </c>
      <c r="B163" s="212" t="s">
        <v>1115</v>
      </c>
      <c r="C163" s="212" t="s">
        <v>1116</v>
      </c>
      <c r="D163" s="212" t="s">
        <v>1103</v>
      </c>
      <c r="E163" s="330">
        <v>1968</v>
      </c>
      <c r="F163" s="212" t="s">
        <v>390</v>
      </c>
      <c r="G163" s="331" t="s">
        <v>65</v>
      </c>
      <c r="H163" s="436"/>
      <c r="I163" s="245"/>
      <c r="J163" s="229">
        <v>0.02460648148148148</v>
      </c>
      <c r="K163" s="447">
        <v>0.025335648148148145</v>
      </c>
      <c r="L163" s="283"/>
      <c r="M163" s="238"/>
      <c r="N163" s="486">
        <f>H163+I163+J163+K163+L163+M163</f>
        <v>0.04994212962962963</v>
      </c>
      <c r="O163" s="427"/>
      <c r="P163" s="245"/>
      <c r="Q163" s="234">
        <v>1</v>
      </c>
      <c r="R163" s="455">
        <v>1</v>
      </c>
      <c r="S163" s="214"/>
      <c r="T163" s="239"/>
      <c r="U163" s="472">
        <f t="shared" si="9"/>
        <v>2</v>
      </c>
      <c r="V163" s="316">
        <v>1</v>
      </c>
      <c r="W163" s="359">
        <f t="shared" si="10"/>
        <v>1</v>
      </c>
      <c r="X163" s="317"/>
      <c r="Y163" s="317"/>
      <c r="Z163" s="317"/>
      <c r="AA163" s="317"/>
      <c r="AB163" s="318"/>
      <c r="AC163" s="317"/>
      <c r="AD163" s="317"/>
    </row>
    <row r="164" spans="1:30" s="217" customFormat="1" ht="12">
      <c r="A164" s="364">
        <f t="shared" si="6"/>
        <v>160</v>
      </c>
      <c r="B164" s="208" t="s">
        <v>1124</v>
      </c>
      <c r="C164" s="208" t="s">
        <v>3728</v>
      </c>
      <c r="D164" s="208" t="s">
        <v>1104</v>
      </c>
      <c r="E164" s="372">
        <v>1970</v>
      </c>
      <c r="F164" s="208" t="s">
        <v>390</v>
      </c>
      <c r="G164" s="373" t="s">
        <v>1125</v>
      </c>
      <c r="H164" s="225"/>
      <c r="I164" s="199"/>
      <c r="J164" s="227">
        <v>0.025636574074074072</v>
      </c>
      <c r="K164" s="446">
        <v>0.024872685185185185</v>
      </c>
      <c r="L164" s="198"/>
      <c r="M164" s="208"/>
      <c r="N164" s="485">
        <f>H164+I164+J164+K164+L164+M164</f>
        <v>0.050509259259259254</v>
      </c>
      <c r="O164" s="424"/>
      <c r="P164" s="199"/>
      <c r="Q164" s="205">
        <v>1</v>
      </c>
      <c r="R164" s="458">
        <v>1</v>
      </c>
      <c r="S164" s="200"/>
      <c r="T164" s="200"/>
      <c r="U164" s="474">
        <f t="shared" si="9"/>
        <v>2</v>
      </c>
      <c r="V164" s="358">
        <v>1</v>
      </c>
      <c r="W164" s="359">
        <f t="shared" si="10"/>
        <v>1</v>
      </c>
      <c r="X164" s="359"/>
      <c r="Y164" s="359"/>
      <c r="Z164" s="359"/>
      <c r="AA164" s="359"/>
      <c r="AB164" s="360"/>
      <c r="AC164" s="359"/>
      <c r="AD164" s="359"/>
    </row>
    <row r="165" spans="1:30" s="319" customFormat="1" ht="12">
      <c r="A165" s="320">
        <f t="shared" si="6"/>
        <v>161</v>
      </c>
      <c r="B165" s="212" t="s">
        <v>1132</v>
      </c>
      <c r="C165" s="212" t="s">
        <v>257</v>
      </c>
      <c r="D165" s="212" t="s">
        <v>1103</v>
      </c>
      <c r="E165" s="330">
        <v>1975</v>
      </c>
      <c r="F165" s="212" t="s">
        <v>390</v>
      </c>
      <c r="G165" s="331" t="s">
        <v>83</v>
      </c>
      <c r="H165" s="436"/>
      <c r="I165" s="245"/>
      <c r="J165" s="229">
        <v>0.026099537037037036</v>
      </c>
      <c r="K165" s="447">
        <v>0.025138888888888888</v>
      </c>
      <c r="L165" s="283"/>
      <c r="M165" s="238"/>
      <c r="N165" s="486">
        <f>H165+I165+J165+K165+L165+M165</f>
        <v>0.05123842592592592</v>
      </c>
      <c r="O165" s="427"/>
      <c r="P165" s="245"/>
      <c r="Q165" s="234">
        <v>1</v>
      </c>
      <c r="R165" s="455">
        <v>1</v>
      </c>
      <c r="S165" s="214"/>
      <c r="T165" s="239"/>
      <c r="U165" s="472">
        <f t="shared" si="9"/>
        <v>2</v>
      </c>
      <c r="V165" s="316">
        <v>1</v>
      </c>
      <c r="W165" s="359">
        <f t="shared" si="10"/>
        <v>1</v>
      </c>
      <c r="X165" s="317"/>
      <c r="Y165" s="317"/>
      <c r="Z165" s="317"/>
      <c r="AA165" s="317"/>
      <c r="AB165" s="318"/>
      <c r="AC165" s="317"/>
      <c r="AD165" s="317"/>
    </row>
    <row r="166" spans="1:30" s="319" customFormat="1" ht="12">
      <c r="A166" s="320">
        <f t="shared" si="6"/>
        <v>162</v>
      </c>
      <c r="B166" s="212" t="s">
        <v>1488</v>
      </c>
      <c r="C166" s="212" t="s">
        <v>1489</v>
      </c>
      <c r="D166" s="324" t="s">
        <v>1103</v>
      </c>
      <c r="E166" s="330" t="s">
        <v>22</v>
      </c>
      <c r="F166" s="212" t="s">
        <v>2005</v>
      </c>
      <c r="G166" s="331" t="s">
        <v>1465</v>
      </c>
      <c r="H166" s="436"/>
      <c r="I166" s="245"/>
      <c r="J166" s="229"/>
      <c r="K166" s="448">
        <v>0.025879629629629627</v>
      </c>
      <c r="L166" s="300">
        <v>0.0256712962962963</v>
      </c>
      <c r="M166" s="208"/>
      <c r="N166" s="486">
        <f>H166+I166+J166+K166+L166+M166</f>
        <v>0.05155092592592593</v>
      </c>
      <c r="O166" s="427"/>
      <c r="P166" s="245"/>
      <c r="Q166" s="247"/>
      <c r="R166" s="460">
        <v>1</v>
      </c>
      <c r="S166" s="202">
        <v>1</v>
      </c>
      <c r="T166" s="200"/>
      <c r="U166" s="475">
        <f t="shared" si="9"/>
        <v>2</v>
      </c>
      <c r="V166" s="317">
        <v>1</v>
      </c>
      <c r="W166" s="359">
        <f t="shared" si="10"/>
        <v>1</v>
      </c>
      <c r="X166" s="317"/>
      <c r="Y166" s="317"/>
      <c r="Z166" s="317"/>
      <c r="AA166" s="317"/>
      <c r="AB166" s="318"/>
      <c r="AC166" s="317"/>
      <c r="AD166" s="317"/>
    </row>
    <row r="167" spans="1:30" s="217" customFormat="1" ht="12">
      <c r="A167" s="364">
        <f t="shared" si="6"/>
        <v>163</v>
      </c>
      <c r="B167" s="362" t="s">
        <v>426</v>
      </c>
      <c r="C167" s="362" t="s">
        <v>3778</v>
      </c>
      <c r="D167" s="362" t="s">
        <v>1104</v>
      </c>
      <c r="E167" s="362">
        <v>1972</v>
      </c>
      <c r="F167" s="362" t="s">
        <v>390</v>
      </c>
      <c r="G167" s="365" t="s">
        <v>431</v>
      </c>
      <c r="H167" s="203">
        <v>0.02560185185185185</v>
      </c>
      <c r="I167" s="207"/>
      <c r="J167" s="227"/>
      <c r="K167" s="446"/>
      <c r="L167" s="255">
        <v>0.02631944444444444</v>
      </c>
      <c r="M167" s="198"/>
      <c r="N167" s="485">
        <f>H167+I167+J167+K167+L167+M167</f>
        <v>0.05192129629629629</v>
      </c>
      <c r="O167" s="424">
        <v>1</v>
      </c>
      <c r="P167" s="199"/>
      <c r="Q167" s="205"/>
      <c r="R167" s="458"/>
      <c r="S167" s="200">
        <v>1</v>
      </c>
      <c r="T167" s="200"/>
      <c r="U167" s="474">
        <f t="shared" si="9"/>
        <v>2</v>
      </c>
      <c r="V167" s="358">
        <v>1</v>
      </c>
      <c r="W167" s="359">
        <f t="shared" si="10"/>
        <v>1</v>
      </c>
      <c r="X167" s="359"/>
      <c r="Y167" s="359"/>
      <c r="Z167" s="359"/>
      <c r="AA167" s="359"/>
      <c r="AB167" s="360"/>
      <c r="AC167" s="359"/>
      <c r="AD167" s="359"/>
    </row>
    <row r="168" spans="1:30" s="217" customFormat="1" ht="12">
      <c r="A168" s="364">
        <f t="shared" si="6"/>
        <v>164</v>
      </c>
      <c r="B168" s="361" t="s">
        <v>329</v>
      </c>
      <c r="C168" s="361" t="s">
        <v>36</v>
      </c>
      <c r="D168" s="362" t="s">
        <v>1104</v>
      </c>
      <c r="E168" s="361" t="s">
        <v>91</v>
      </c>
      <c r="F168" s="361" t="s">
        <v>390</v>
      </c>
      <c r="G168" s="363" t="s">
        <v>3837</v>
      </c>
      <c r="H168" s="203"/>
      <c r="I168" s="196">
        <v>0.025555555555555557</v>
      </c>
      <c r="J168" s="227">
        <v>0.026504629629629628</v>
      </c>
      <c r="K168" s="446"/>
      <c r="L168" s="198"/>
      <c r="M168" s="198"/>
      <c r="N168" s="485">
        <f>H168+I168+J168+K168+L168+M168</f>
        <v>0.05206018518518518</v>
      </c>
      <c r="O168" s="424"/>
      <c r="P168" s="199">
        <v>1</v>
      </c>
      <c r="Q168" s="205">
        <v>1</v>
      </c>
      <c r="R168" s="458"/>
      <c r="S168" s="200"/>
      <c r="T168" s="200"/>
      <c r="U168" s="474">
        <f t="shared" si="9"/>
        <v>2</v>
      </c>
      <c r="V168" s="358">
        <v>1</v>
      </c>
      <c r="W168" s="359">
        <f t="shared" si="10"/>
        <v>1</v>
      </c>
      <c r="X168" s="359"/>
      <c r="Y168" s="359"/>
      <c r="Z168" s="359"/>
      <c r="AA168" s="359"/>
      <c r="AB168" s="360"/>
      <c r="AC168" s="359"/>
      <c r="AD168" s="359"/>
    </row>
    <row r="169" spans="1:30" s="319" customFormat="1" ht="12">
      <c r="A169" s="320">
        <f t="shared" si="6"/>
        <v>165</v>
      </c>
      <c r="B169" s="321" t="s">
        <v>81</v>
      </c>
      <c r="C169" s="321" t="s">
        <v>82</v>
      </c>
      <c r="D169" s="321" t="s">
        <v>1103</v>
      </c>
      <c r="E169" s="321">
        <v>1982</v>
      </c>
      <c r="F169" s="322" t="s">
        <v>390</v>
      </c>
      <c r="G169" s="323" t="s">
        <v>83</v>
      </c>
      <c r="H169" s="206"/>
      <c r="I169" s="201">
        <v>0.02634259259259259</v>
      </c>
      <c r="J169" s="228"/>
      <c r="K169" s="447">
        <v>0.026157407407407407</v>
      </c>
      <c r="L169" s="299"/>
      <c r="M169" s="198"/>
      <c r="N169" s="486">
        <f>H169+I169+J169+K169+L169+M169</f>
        <v>0.0525</v>
      </c>
      <c r="O169" s="426"/>
      <c r="P169" s="232">
        <v>1</v>
      </c>
      <c r="Q169" s="234"/>
      <c r="R169" s="455">
        <v>1</v>
      </c>
      <c r="S169" s="202"/>
      <c r="T169" s="200"/>
      <c r="U169" s="472">
        <f t="shared" si="9"/>
        <v>2</v>
      </c>
      <c r="V169" s="316">
        <v>1</v>
      </c>
      <c r="W169" s="359">
        <f t="shared" si="10"/>
        <v>1</v>
      </c>
      <c r="X169" s="317"/>
      <c r="Y169" s="317"/>
      <c r="Z169" s="317"/>
      <c r="AA169" s="317"/>
      <c r="AB169" s="318"/>
      <c r="AC169" s="317"/>
      <c r="AD169" s="317"/>
    </row>
    <row r="170" spans="1:30" s="217" customFormat="1" ht="12">
      <c r="A170" s="364">
        <f t="shared" si="6"/>
        <v>166</v>
      </c>
      <c r="B170" s="361" t="s">
        <v>1408</v>
      </c>
      <c r="C170" s="361" t="s">
        <v>3852</v>
      </c>
      <c r="D170" s="362" t="s">
        <v>1104</v>
      </c>
      <c r="E170" s="361" t="s">
        <v>188</v>
      </c>
      <c r="F170" s="361" t="s">
        <v>390</v>
      </c>
      <c r="G170" s="363" t="s">
        <v>1409</v>
      </c>
      <c r="H170" s="203"/>
      <c r="I170" s="196"/>
      <c r="J170" s="227">
        <v>0.02630787037037037</v>
      </c>
      <c r="K170" s="446">
        <v>0.0262037037037037</v>
      </c>
      <c r="L170" s="198"/>
      <c r="M170" s="198"/>
      <c r="N170" s="485">
        <f>H170+I170+J170+K170+L170+M170</f>
        <v>0.05251157407407407</v>
      </c>
      <c r="O170" s="424"/>
      <c r="P170" s="199"/>
      <c r="Q170" s="205">
        <v>1</v>
      </c>
      <c r="R170" s="458">
        <v>1</v>
      </c>
      <c r="S170" s="200"/>
      <c r="T170" s="200"/>
      <c r="U170" s="474">
        <f t="shared" si="9"/>
        <v>2</v>
      </c>
      <c r="V170" s="358">
        <v>1</v>
      </c>
      <c r="W170" s="359">
        <f t="shared" si="10"/>
        <v>1</v>
      </c>
      <c r="X170" s="359"/>
      <c r="Y170" s="359"/>
      <c r="Z170" s="359"/>
      <c r="AA170" s="359"/>
      <c r="AB170" s="360"/>
      <c r="AC170" s="359"/>
      <c r="AD170" s="359"/>
    </row>
    <row r="171" spans="1:30" s="217" customFormat="1" ht="12">
      <c r="A171" s="364">
        <f t="shared" si="6"/>
        <v>167</v>
      </c>
      <c r="B171" s="361" t="s">
        <v>98</v>
      </c>
      <c r="C171" s="361" t="s">
        <v>3824</v>
      </c>
      <c r="D171" s="362" t="s">
        <v>1104</v>
      </c>
      <c r="E171" s="361" t="s">
        <v>100</v>
      </c>
      <c r="F171" s="361" t="s">
        <v>390</v>
      </c>
      <c r="G171" s="363" t="s">
        <v>99</v>
      </c>
      <c r="H171" s="203"/>
      <c r="I171" s="196">
        <v>0.027696759259259258</v>
      </c>
      <c r="J171" s="227"/>
      <c r="K171" s="446"/>
      <c r="L171" s="255">
        <v>0.025358796296296296</v>
      </c>
      <c r="M171" s="198"/>
      <c r="N171" s="485">
        <f>H171+I171+J171+K171+L171+M171</f>
        <v>0.05305555555555555</v>
      </c>
      <c r="O171" s="424"/>
      <c r="P171" s="199">
        <v>1</v>
      </c>
      <c r="Q171" s="205"/>
      <c r="R171" s="458"/>
      <c r="S171" s="200">
        <v>1</v>
      </c>
      <c r="T171" s="200"/>
      <c r="U171" s="474">
        <f t="shared" si="9"/>
        <v>2</v>
      </c>
      <c r="V171" s="358">
        <v>1</v>
      </c>
      <c r="W171" s="359">
        <f t="shared" si="10"/>
        <v>1</v>
      </c>
      <c r="X171" s="359"/>
      <c r="Y171" s="359"/>
      <c r="Z171" s="359"/>
      <c r="AA171" s="359"/>
      <c r="AB171" s="360"/>
      <c r="AC171" s="359"/>
      <c r="AD171" s="359"/>
    </row>
    <row r="172" spans="1:30" s="217" customFormat="1" ht="12">
      <c r="A172" s="364">
        <f t="shared" si="6"/>
        <v>168</v>
      </c>
      <c r="B172" s="361" t="s">
        <v>241</v>
      </c>
      <c r="C172" s="361" t="s">
        <v>3761</v>
      </c>
      <c r="D172" s="362" t="s">
        <v>1104</v>
      </c>
      <c r="E172" s="361" t="s">
        <v>123</v>
      </c>
      <c r="F172" s="361" t="s">
        <v>390</v>
      </c>
      <c r="G172" s="363" t="s">
        <v>1121</v>
      </c>
      <c r="H172" s="203"/>
      <c r="I172" s="196">
        <v>0.027453703703703702</v>
      </c>
      <c r="J172" s="227">
        <v>0.025729166666666664</v>
      </c>
      <c r="K172" s="446"/>
      <c r="L172" s="198"/>
      <c r="M172" s="198"/>
      <c r="N172" s="485">
        <f>H172+I172+J172+K172+L172+M172</f>
        <v>0.053182870370370366</v>
      </c>
      <c r="O172" s="424"/>
      <c r="P172" s="199">
        <v>1</v>
      </c>
      <c r="Q172" s="205">
        <v>1</v>
      </c>
      <c r="R172" s="458"/>
      <c r="S172" s="200"/>
      <c r="T172" s="200"/>
      <c r="U172" s="474">
        <f t="shared" si="9"/>
        <v>2</v>
      </c>
      <c r="V172" s="358">
        <v>1</v>
      </c>
      <c r="W172" s="359">
        <f t="shared" si="10"/>
        <v>1</v>
      </c>
      <c r="X172" s="359"/>
      <c r="Y172" s="359"/>
      <c r="Z172" s="359"/>
      <c r="AA172" s="359"/>
      <c r="AB172" s="360"/>
      <c r="AC172" s="359"/>
      <c r="AD172" s="359"/>
    </row>
    <row r="173" spans="1:30" s="217" customFormat="1" ht="12">
      <c r="A173" s="364">
        <f t="shared" si="6"/>
        <v>169</v>
      </c>
      <c r="B173" s="361" t="s">
        <v>1498</v>
      </c>
      <c r="C173" s="361" t="s">
        <v>70</v>
      </c>
      <c r="D173" s="362" t="s">
        <v>1104</v>
      </c>
      <c r="E173" s="361" t="s">
        <v>3740</v>
      </c>
      <c r="F173" s="361" t="s">
        <v>390</v>
      </c>
      <c r="G173" s="363" t="s">
        <v>1484</v>
      </c>
      <c r="H173" s="203"/>
      <c r="I173" s="196"/>
      <c r="J173" s="227"/>
      <c r="K173" s="446">
        <v>0.026215277777777775</v>
      </c>
      <c r="L173" s="255">
        <v>0.02701388888888889</v>
      </c>
      <c r="M173" s="198"/>
      <c r="N173" s="485">
        <f>H173+I173+J173+K173+L173+M173</f>
        <v>0.05322916666666666</v>
      </c>
      <c r="O173" s="424"/>
      <c r="P173" s="199"/>
      <c r="Q173" s="205"/>
      <c r="R173" s="457">
        <v>1</v>
      </c>
      <c r="S173" s="200">
        <v>1</v>
      </c>
      <c r="T173" s="200"/>
      <c r="U173" s="474">
        <f t="shared" si="9"/>
        <v>2</v>
      </c>
      <c r="V173" s="358">
        <v>1</v>
      </c>
      <c r="W173" s="359">
        <f t="shared" si="10"/>
        <v>1</v>
      </c>
      <c r="X173" s="359"/>
      <c r="Y173" s="359"/>
      <c r="Z173" s="359"/>
      <c r="AA173" s="359"/>
      <c r="AB173" s="360"/>
      <c r="AC173" s="359"/>
      <c r="AD173" s="359"/>
    </row>
    <row r="174" spans="1:30" s="217" customFormat="1" ht="12">
      <c r="A174" s="364">
        <f t="shared" si="6"/>
        <v>170</v>
      </c>
      <c r="B174" s="361" t="s">
        <v>1502</v>
      </c>
      <c r="C174" s="361" t="s">
        <v>41</v>
      </c>
      <c r="D174" s="362" t="s">
        <v>1104</v>
      </c>
      <c r="E174" s="361" t="s">
        <v>68</v>
      </c>
      <c r="F174" s="361" t="s">
        <v>390</v>
      </c>
      <c r="G174" s="363" t="s">
        <v>118</v>
      </c>
      <c r="H174" s="203"/>
      <c r="I174" s="196"/>
      <c r="J174" s="227"/>
      <c r="K174" s="446">
        <v>0.026782407407407408</v>
      </c>
      <c r="L174" s="255">
        <v>0.026712962962962966</v>
      </c>
      <c r="M174" s="198"/>
      <c r="N174" s="485">
        <f>H174+I174+J174+K174+L174+M174</f>
        <v>0.053495370370370374</v>
      </c>
      <c r="O174" s="424"/>
      <c r="P174" s="199"/>
      <c r="Q174" s="205"/>
      <c r="R174" s="457">
        <v>1</v>
      </c>
      <c r="S174" s="200">
        <v>1</v>
      </c>
      <c r="T174" s="200"/>
      <c r="U174" s="474">
        <f t="shared" si="9"/>
        <v>2</v>
      </c>
      <c r="V174" s="358">
        <v>1</v>
      </c>
      <c r="W174" s="359">
        <f t="shared" si="10"/>
        <v>1</v>
      </c>
      <c r="X174" s="359"/>
      <c r="Y174" s="359"/>
      <c r="Z174" s="359"/>
      <c r="AA174" s="359"/>
      <c r="AB174" s="360"/>
      <c r="AC174" s="359"/>
      <c r="AD174" s="359"/>
    </row>
    <row r="175" spans="1:30" s="217" customFormat="1" ht="12">
      <c r="A175" s="364">
        <f t="shared" si="6"/>
        <v>171</v>
      </c>
      <c r="B175" s="361" t="s">
        <v>26</v>
      </c>
      <c r="C175" s="361" t="s">
        <v>27</v>
      </c>
      <c r="D175" s="362" t="s">
        <v>1104</v>
      </c>
      <c r="E175" s="361" t="s">
        <v>3861</v>
      </c>
      <c r="F175" s="361" t="s">
        <v>390</v>
      </c>
      <c r="G175" s="363" t="s">
        <v>3829</v>
      </c>
      <c r="H175" s="203">
        <v>0.02685185185185185</v>
      </c>
      <c r="I175" s="196">
        <v>0.027025462962962963</v>
      </c>
      <c r="J175" s="227"/>
      <c r="K175" s="446"/>
      <c r="L175" s="198"/>
      <c r="M175" s="198"/>
      <c r="N175" s="485">
        <f>H175+I175+J175+K175+L175+M175</f>
        <v>0.05387731481481481</v>
      </c>
      <c r="O175" s="424">
        <v>1</v>
      </c>
      <c r="P175" s="199">
        <v>1</v>
      </c>
      <c r="Q175" s="205"/>
      <c r="R175" s="457"/>
      <c r="S175" s="200"/>
      <c r="T175" s="200"/>
      <c r="U175" s="474">
        <f t="shared" si="9"/>
        <v>2</v>
      </c>
      <c r="V175" s="358">
        <v>1</v>
      </c>
      <c r="W175" s="359">
        <f t="shared" si="10"/>
        <v>1</v>
      </c>
      <c r="X175" s="359"/>
      <c r="Y175" s="359"/>
      <c r="Z175" s="359"/>
      <c r="AA175" s="359"/>
      <c r="AB175" s="360"/>
      <c r="AC175" s="359"/>
      <c r="AD175" s="359"/>
    </row>
    <row r="176" spans="1:30" s="217" customFormat="1" ht="12">
      <c r="A176" s="364">
        <f t="shared" si="6"/>
        <v>172</v>
      </c>
      <c r="B176" s="375" t="s">
        <v>1503</v>
      </c>
      <c r="C176" s="375" t="s">
        <v>168</v>
      </c>
      <c r="D176" s="375" t="s">
        <v>1104</v>
      </c>
      <c r="E176" s="375" t="s">
        <v>3787</v>
      </c>
      <c r="F176" s="361" t="s">
        <v>390</v>
      </c>
      <c r="G176" s="376" t="s">
        <v>263</v>
      </c>
      <c r="H176" s="203"/>
      <c r="I176" s="223"/>
      <c r="J176" s="227"/>
      <c r="K176" s="446">
        <v>0.026898148148148147</v>
      </c>
      <c r="L176" s="255">
        <v>0.027094907407407404</v>
      </c>
      <c r="M176" s="198"/>
      <c r="N176" s="485">
        <f>H176+I176+J176+K176+L176+M176</f>
        <v>0.05399305555555555</v>
      </c>
      <c r="O176" s="424"/>
      <c r="P176" s="199"/>
      <c r="Q176" s="205"/>
      <c r="R176" s="457">
        <v>1</v>
      </c>
      <c r="S176" s="200">
        <v>1</v>
      </c>
      <c r="T176" s="200"/>
      <c r="U176" s="474">
        <f t="shared" si="9"/>
        <v>2</v>
      </c>
      <c r="V176" s="358">
        <v>1</v>
      </c>
      <c r="W176" s="359">
        <f t="shared" si="10"/>
        <v>1</v>
      </c>
      <c r="X176" s="359"/>
      <c r="Y176" s="359"/>
      <c r="Z176" s="359"/>
      <c r="AA176" s="359"/>
      <c r="AB176" s="360"/>
      <c r="AC176" s="359"/>
      <c r="AD176" s="359"/>
    </row>
    <row r="177" spans="1:30" s="217" customFormat="1" ht="12">
      <c r="A177" s="364">
        <f t="shared" si="6"/>
        <v>173</v>
      </c>
      <c r="B177" s="361" t="s">
        <v>23</v>
      </c>
      <c r="C177" s="361" t="s">
        <v>3800</v>
      </c>
      <c r="D177" s="362" t="s">
        <v>1104</v>
      </c>
      <c r="E177" s="361" t="s">
        <v>25</v>
      </c>
      <c r="F177" s="361" t="s">
        <v>390</v>
      </c>
      <c r="G177" s="363" t="s">
        <v>24</v>
      </c>
      <c r="H177" s="203"/>
      <c r="I177" s="196">
        <v>0.02642361111111111</v>
      </c>
      <c r="J177" s="227"/>
      <c r="K177" s="446">
        <v>0.028368055555555553</v>
      </c>
      <c r="L177" s="198"/>
      <c r="M177" s="198"/>
      <c r="N177" s="485">
        <f>H177+I177+J177+K177+L177+M177</f>
        <v>0.05479166666666666</v>
      </c>
      <c r="O177" s="424"/>
      <c r="P177" s="199">
        <v>1</v>
      </c>
      <c r="Q177" s="205"/>
      <c r="R177" s="457">
        <v>1</v>
      </c>
      <c r="S177" s="200"/>
      <c r="T177" s="200"/>
      <c r="U177" s="474">
        <f t="shared" si="9"/>
        <v>2</v>
      </c>
      <c r="V177" s="358">
        <v>1</v>
      </c>
      <c r="W177" s="359">
        <f t="shared" si="10"/>
        <v>1</v>
      </c>
      <c r="X177" s="359"/>
      <c r="Y177" s="359"/>
      <c r="Z177" s="359"/>
      <c r="AA177" s="359"/>
      <c r="AB177" s="360"/>
      <c r="AC177" s="359"/>
      <c r="AD177" s="359"/>
    </row>
    <row r="178" spans="1:30" s="217" customFormat="1" ht="12">
      <c r="A178" s="364">
        <f t="shared" si="6"/>
        <v>174</v>
      </c>
      <c r="B178" s="361" t="s">
        <v>1511</v>
      </c>
      <c r="C178" s="361" t="s">
        <v>3850</v>
      </c>
      <c r="D178" s="362" t="s">
        <v>1104</v>
      </c>
      <c r="E178" s="361" t="s">
        <v>61</v>
      </c>
      <c r="F178" s="361" t="s">
        <v>390</v>
      </c>
      <c r="G178" s="363" t="s">
        <v>424</v>
      </c>
      <c r="H178" s="203"/>
      <c r="I178" s="196"/>
      <c r="J178" s="227"/>
      <c r="K178" s="446">
        <v>0.027349537037037037</v>
      </c>
      <c r="L178" s="255">
        <v>0.0275</v>
      </c>
      <c r="M178" s="198"/>
      <c r="N178" s="485">
        <f>H178+I178+J178+K178+L178+M178</f>
        <v>0.05484953703703704</v>
      </c>
      <c r="O178" s="424"/>
      <c r="P178" s="199"/>
      <c r="Q178" s="205"/>
      <c r="R178" s="457">
        <v>1</v>
      </c>
      <c r="S178" s="200">
        <v>1</v>
      </c>
      <c r="T178" s="200"/>
      <c r="U178" s="474">
        <f t="shared" si="9"/>
        <v>2</v>
      </c>
      <c r="V178" s="358">
        <v>1</v>
      </c>
      <c r="W178" s="359">
        <f t="shared" si="10"/>
        <v>1</v>
      </c>
      <c r="X178" s="359"/>
      <c r="Y178" s="359"/>
      <c r="Z178" s="359"/>
      <c r="AA178" s="359"/>
      <c r="AB178" s="360"/>
      <c r="AC178" s="359"/>
      <c r="AD178" s="359"/>
    </row>
    <row r="179" spans="1:30" s="217" customFormat="1" ht="12">
      <c r="A179" s="364">
        <f t="shared" si="6"/>
        <v>175</v>
      </c>
      <c r="B179" s="361" t="s">
        <v>1319</v>
      </c>
      <c r="C179" s="361" t="s">
        <v>3781</v>
      </c>
      <c r="D179" s="362" t="s">
        <v>1104</v>
      </c>
      <c r="E179" s="361" t="s">
        <v>123</v>
      </c>
      <c r="F179" s="361" t="s">
        <v>390</v>
      </c>
      <c r="G179" s="363" t="s">
        <v>1320</v>
      </c>
      <c r="H179" s="203"/>
      <c r="I179" s="196"/>
      <c r="J179" s="227">
        <v>0.027777777777777776</v>
      </c>
      <c r="K179" s="446">
        <v>0.02722222222222222</v>
      </c>
      <c r="L179" s="198"/>
      <c r="M179" s="198"/>
      <c r="N179" s="485">
        <f>H179+I179+J179+K179+L179+M179</f>
        <v>0.05499999999999999</v>
      </c>
      <c r="O179" s="424"/>
      <c r="P179" s="199"/>
      <c r="Q179" s="205">
        <v>1</v>
      </c>
      <c r="R179" s="457">
        <v>1</v>
      </c>
      <c r="S179" s="200"/>
      <c r="T179" s="200"/>
      <c r="U179" s="474">
        <f t="shared" si="9"/>
        <v>2</v>
      </c>
      <c r="V179" s="358">
        <v>1</v>
      </c>
      <c r="W179" s="359">
        <f t="shared" si="10"/>
        <v>1</v>
      </c>
      <c r="X179" s="359"/>
      <c r="Y179" s="359"/>
      <c r="Z179" s="359"/>
      <c r="AA179" s="359"/>
      <c r="AB179" s="360"/>
      <c r="AC179" s="359"/>
      <c r="AD179" s="359"/>
    </row>
    <row r="180" spans="1:30" s="217" customFormat="1" ht="12">
      <c r="A180" s="364">
        <f t="shared" si="6"/>
        <v>176</v>
      </c>
      <c r="B180" s="361" t="s">
        <v>47</v>
      </c>
      <c r="C180" s="361" t="s">
        <v>48</v>
      </c>
      <c r="D180" s="362" t="s">
        <v>1104</v>
      </c>
      <c r="E180" s="361" t="s">
        <v>3787</v>
      </c>
      <c r="F180" s="361" t="s">
        <v>390</v>
      </c>
      <c r="G180" s="363" t="s">
        <v>49</v>
      </c>
      <c r="H180" s="203">
        <v>0.027442129629629632</v>
      </c>
      <c r="I180" s="196">
        <v>0.027743055555555556</v>
      </c>
      <c r="J180" s="227"/>
      <c r="K180" s="446"/>
      <c r="L180" s="198"/>
      <c r="M180" s="198"/>
      <c r="N180" s="485">
        <f>H180+I180+J180+K180+L180+M180</f>
        <v>0.055185185185185184</v>
      </c>
      <c r="O180" s="424">
        <v>1</v>
      </c>
      <c r="P180" s="199">
        <v>1</v>
      </c>
      <c r="Q180" s="205"/>
      <c r="R180" s="457"/>
      <c r="S180" s="200"/>
      <c r="T180" s="200"/>
      <c r="U180" s="474">
        <f t="shared" si="9"/>
        <v>2</v>
      </c>
      <c r="V180" s="358">
        <v>1</v>
      </c>
      <c r="W180" s="359">
        <f t="shared" si="10"/>
        <v>1</v>
      </c>
      <c r="X180" s="359"/>
      <c r="Y180" s="359"/>
      <c r="Z180" s="359"/>
      <c r="AA180" s="359"/>
      <c r="AB180" s="360"/>
      <c r="AC180" s="359"/>
      <c r="AD180" s="359"/>
    </row>
    <row r="181" spans="1:30" s="217" customFormat="1" ht="12">
      <c r="A181" s="364">
        <f t="shared" si="6"/>
        <v>177</v>
      </c>
      <c r="B181" s="361" t="s">
        <v>1551</v>
      </c>
      <c r="C181" s="361" t="s">
        <v>3809</v>
      </c>
      <c r="D181" s="362" t="s">
        <v>1104</v>
      </c>
      <c r="E181" s="361" t="s">
        <v>3763</v>
      </c>
      <c r="F181" s="361" t="s">
        <v>390</v>
      </c>
      <c r="G181" s="363" t="s">
        <v>1552</v>
      </c>
      <c r="H181" s="203"/>
      <c r="I181" s="196"/>
      <c r="J181" s="227"/>
      <c r="K181" s="446">
        <v>0.028564814814814814</v>
      </c>
      <c r="L181" s="255">
        <v>0.026782407407407408</v>
      </c>
      <c r="M181" s="198"/>
      <c r="N181" s="485">
        <f>H181+I181+J181+K181+L181+M181</f>
        <v>0.05534722222222222</v>
      </c>
      <c r="O181" s="424"/>
      <c r="P181" s="199"/>
      <c r="Q181" s="205"/>
      <c r="R181" s="457">
        <v>1</v>
      </c>
      <c r="S181" s="200">
        <v>1</v>
      </c>
      <c r="T181" s="200"/>
      <c r="U181" s="474">
        <f t="shared" si="9"/>
        <v>2</v>
      </c>
      <c r="V181" s="358">
        <v>1</v>
      </c>
      <c r="W181" s="359">
        <f t="shared" si="10"/>
        <v>1</v>
      </c>
      <c r="X181" s="359"/>
      <c r="Y181" s="359"/>
      <c r="Z181" s="359"/>
      <c r="AA181" s="359"/>
      <c r="AB181" s="360"/>
      <c r="AC181" s="359"/>
      <c r="AD181" s="359"/>
    </row>
    <row r="182" spans="1:30" s="367" customFormat="1" ht="12">
      <c r="A182" s="364">
        <f t="shared" si="6"/>
        <v>178</v>
      </c>
      <c r="B182" s="361" t="s">
        <v>52</v>
      </c>
      <c r="C182" s="361" t="s">
        <v>3778</v>
      </c>
      <c r="D182" s="362" t="s">
        <v>1104</v>
      </c>
      <c r="E182" s="361" t="s">
        <v>54</v>
      </c>
      <c r="F182" s="361" t="s">
        <v>390</v>
      </c>
      <c r="G182" s="363" t="s">
        <v>53</v>
      </c>
      <c r="H182" s="203"/>
      <c r="I182" s="196">
        <v>0.026863425925925926</v>
      </c>
      <c r="J182" s="227"/>
      <c r="K182" s="446"/>
      <c r="L182" s="255">
        <v>0.02872685185185185</v>
      </c>
      <c r="M182" s="198"/>
      <c r="N182" s="485">
        <f>H182+I182+J182+K182+L182+M182</f>
        <v>0.05559027777777778</v>
      </c>
      <c r="O182" s="424"/>
      <c r="P182" s="199">
        <v>1</v>
      </c>
      <c r="Q182" s="205"/>
      <c r="R182" s="457"/>
      <c r="S182" s="200">
        <v>1</v>
      </c>
      <c r="T182" s="200"/>
      <c r="U182" s="474">
        <f t="shared" si="9"/>
        <v>2</v>
      </c>
      <c r="V182" s="358">
        <v>1</v>
      </c>
      <c r="W182" s="359">
        <f t="shared" si="10"/>
        <v>1</v>
      </c>
      <c r="X182" s="366"/>
      <c r="Y182" s="366"/>
      <c r="Z182" s="366"/>
      <c r="AA182" s="366"/>
      <c r="AB182" s="369"/>
      <c r="AC182" s="366"/>
      <c r="AD182" s="366"/>
    </row>
    <row r="183" spans="1:30" s="217" customFormat="1" ht="12">
      <c r="A183" s="364">
        <f t="shared" si="6"/>
        <v>179</v>
      </c>
      <c r="B183" s="361" t="s">
        <v>1306</v>
      </c>
      <c r="C183" s="361" t="s">
        <v>1307</v>
      </c>
      <c r="D183" s="362" t="s">
        <v>1104</v>
      </c>
      <c r="E183" s="361" t="s">
        <v>68</v>
      </c>
      <c r="F183" s="361" t="s">
        <v>390</v>
      </c>
      <c r="G183" s="363" t="s">
        <v>1308</v>
      </c>
      <c r="H183" s="203"/>
      <c r="I183" s="196"/>
      <c r="J183" s="227">
        <v>0.02673611111111111</v>
      </c>
      <c r="K183" s="446">
        <v>0.029108796296296296</v>
      </c>
      <c r="L183" s="198"/>
      <c r="M183" s="198"/>
      <c r="N183" s="485">
        <f>H183+I183+J183+K183+L183+M183</f>
        <v>0.055844907407407406</v>
      </c>
      <c r="O183" s="424"/>
      <c r="P183" s="199"/>
      <c r="Q183" s="205">
        <v>1</v>
      </c>
      <c r="R183" s="457">
        <v>1</v>
      </c>
      <c r="S183" s="200"/>
      <c r="T183" s="200"/>
      <c r="U183" s="474">
        <f t="shared" si="9"/>
        <v>2</v>
      </c>
      <c r="V183" s="358">
        <v>1</v>
      </c>
      <c r="W183" s="359">
        <f t="shared" si="10"/>
        <v>1</v>
      </c>
      <c r="X183" s="359"/>
      <c r="Y183" s="359"/>
      <c r="Z183" s="359"/>
      <c r="AA183" s="359"/>
      <c r="AB183" s="360"/>
      <c r="AC183" s="359"/>
      <c r="AD183" s="359"/>
    </row>
    <row r="184" spans="1:30" s="217" customFormat="1" ht="12">
      <c r="A184" s="364">
        <f t="shared" si="6"/>
        <v>180</v>
      </c>
      <c r="B184" s="361" t="s">
        <v>245</v>
      </c>
      <c r="C184" s="361" t="s">
        <v>41</v>
      </c>
      <c r="D184" s="362" t="s">
        <v>1104</v>
      </c>
      <c r="E184" s="361" t="s">
        <v>3</v>
      </c>
      <c r="F184" s="361" t="s">
        <v>390</v>
      </c>
      <c r="G184" s="363" t="s">
        <v>13</v>
      </c>
      <c r="H184" s="203">
        <v>0.02770833333333333</v>
      </c>
      <c r="I184" s="196">
        <v>0.02847222222222222</v>
      </c>
      <c r="J184" s="227"/>
      <c r="K184" s="446"/>
      <c r="L184" s="198"/>
      <c r="M184" s="198"/>
      <c r="N184" s="485">
        <f>H184+I184+J184+K184+L184+M184</f>
        <v>0.05618055555555555</v>
      </c>
      <c r="O184" s="424">
        <v>1</v>
      </c>
      <c r="P184" s="199">
        <v>1</v>
      </c>
      <c r="Q184" s="205"/>
      <c r="R184" s="457"/>
      <c r="S184" s="200"/>
      <c r="T184" s="200"/>
      <c r="U184" s="474">
        <f t="shared" si="9"/>
        <v>2</v>
      </c>
      <c r="V184" s="358">
        <v>1</v>
      </c>
      <c r="W184" s="359">
        <f t="shared" si="10"/>
        <v>1</v>
      </c>
      <c r="X184" s="359"/>
      <c r="Y184" s="359"/>
      <c r="Z184" s="359"/>
      <c r="AA184" s="359"/>
      <c r="AB184" s="360"/>
      <c r="AC184" s="359"/>
      <c r="AD184" s="359"/>
    </row>
    <row r="185" spans="1:30" s="217" customFormat="1" ht="12">
      <c r="A185" s="364">
        <f t="shared" si="6"/>
        <v>181</v>
      </c>
      <c r="B185" s="362" t="s">
        <v>628</v>
      </c>
      <c r="C185" s="362" t="s">
        <v>3718</v>
      </c>
      <c r="D185" s="362" t="s">
        <v>1104</v>
      </c>
      <c r="E185" s="362">
        <v>1977</v>
      </c>
      <c r="F185" s="362" t="s">
        <v>390</v>
      </c>
      <c r="G185" s="365" t="s">
        <v>492</v>
      </c>
      <c r="H185" s="203">
        <v>0.029652777777777778</v>
      </c>
      <c r="I185" s="207"/>
      <c r="J185" s="227"/>
      <c r="K185" s="446"/>
      <c r="L185" s="255">
        <v>0.026990740740740742</v>
      </c>
      <c r="M185" s="198"/>
      <c r="N185" s="485">
        <f>H185+I185+J185+K185+L185+M185</f>
        <v>0.056643518518518524</v>
      </c>
      <c r="O185" s="424">
        <v>1</v>
      </c>
      <c r="P185" s="199"/>
      <c r="Q185" s="205"/>
      <c r="R185" s="457"/>
      <c r="S185" s="200">
        <v>1</v>
      </c>
      <c r="T185" s="200"/>
      <c r="U185" s="474">
        <f t="shared" si="9"/>
        <v>2</v>
      </c>
      <c r="V185" s="358">
        <v>1</v>
      </c>
      <c r="W185" s="359">
        <f t="shared" si="10"/>
        <v>1</v>
      </c>
      <c r="X185" s="359"/>
      <c r="Y185" s="359"/>
      <c r="Z185" s="359"/>
      <c r="AA185" s="359"/>
      <c r="AB185" s="360"/>
      <c r="AC185" s="359"/>
      <c r="AD185" s="359"/>
    </row>
    <row r="186" spans="1:30" s="367" customFormat="1" ht="12">
      <c r="A186" s="364">
        <f t="shared" si="6"/>
        <v>182</v>
      </c>
      <c r="B186" s="362" t="s">
        <v>586</v>
      </c>
      <c r="C186" s="362" t="s">
        <v>41</v>
      </c>
      <c r="D186" s="362" t="s">
        <v>1104</v>
      </c>
      <c r="E186" s="362">
        <v>1951</v>
      </c>
      <c r="F186" s="362" t="s">
        <v>390</v>
      </c>
      <c r="G186" s="365" t="s">
        <v>455</v>
      </c>
      <c r="H186" s="203">
        <v>0.02773148148148148</v>
      </c>
      <c r="I186" s="207"/>
      <c r="J186" s="227">
        <v>0.029189814814814814</v>
      </c>
      <c r="K186" s="446"/>
      <c r="L186" s="198"/>
      <c r="M186" s="198"/>
      <c r="N186" s="485">
        <f>H186+I186+J186+K186+L186+M186</f>
        <v>0.05692129629629629</v>
      </c>
      <c r="O186" s="424">
        <v>1</v>
      </c>
      <c r="P186" s="199"/>
      <c r="Q186" s="205">
        <v>1</v>
      </c>
      <c r="R186" s="457"/>
      <c r="S186" s="200"/>
      <c r="T186" s="200"/>
      <c r="U186" s="474">
        <f t="shared" si="9"/>
        <v>2</v>
      </c>
      <c r="V186" s="358">
        <v>1</v>
      </c>
      <c r="W186" s="359">
        <f t="shared" si="10"/>
        <v>1</v>
      </c>
      <c r="X186" s="366"/>
      <c r="Y186" s="366"/>
      <c r="Z186" s="366"/>
      <c r="AA186" s="366"/>
      <c r="AB186" s="369"/>
      <c r="AC186" s="366"/>
      <c r="AD186" s="366"/>
    </row>
    <row r="187" spans="1:30" s="217" customFormat="1" ht="12">
      <c r="A187" s="364">
        <f t="shared" si="6"/>
        <v>183</v>
      </c>
      <c r="B187" s="361" t="s">
        <v>1557</v>
      </c>
      <c r="C187" s="361" t="s">
        <v>85</v>
      </c>
      <c r="D187" s="362" t="s">
        <v>1104</v>
      </c>
      <c r="E187" s="361" t="s">
        <v>3802</v>
      </c>
      <c r="F187" s="361" t="s">
        <v>390</v>
      </c>
      <c r="G187" s="363" t="s">
        <v>3758</v>
      </c>
      <c r="H187" s="203"/>
      <c r="I187" s="196"/>
      <c r="J187" s="227"/>
      <c r="K187" s="446">
        <v>0.02869212962962963</v>
      </c>
      <c r="L187" s="255">
        <v>0.028657407407407406</v>
      </c>
      <c r="M187" s="198"/>
      <c r="N187" s="485">
        <f>H187+I187+J187+K187+L187+M187</f>
        <v>0.05734953703703703</v>
      </c>
      <c r="O187" s="424"/>
      <c r="P187" s="199"/>
      <c r="Q187" s="205"/>
      <c r="R187" s="457">
        <v>1</v>
      </c>
      <c r="S187" s="200">
        <v>1</v>
      </c>
      <c r="T187" s="200"/>
      <c r="U187" s="474">
        <f t="shared" si="9"/>
        <v>2</v>
      </c>
      <c r="V187" s="358">
        <v>1</v>
      </c>
      <c r="W187" s="359">
        <f t="shared" si="10"/>
        <v>1</v>
      </c>
      <c r="X187" s="359"/>
      <c r="Y187" s="359"/>
      <c r="Z187" s="359"/>
      <c r="AA187" s="359"/>
      <c r="AB187" s="360"/>
      <c r="AC187" s="359"/>
      <c r="AD187" s="359"/>
    </row>
    <row r="188" spans="1:30" s="217" customFormat="1" ht="12">
      <c r="A188" s="364">
        <f t="shared" si="6"/>
        <v>184</v>
      </c>
      <c r="B188" s="361" t="s">
        <v>334</v>
      </c>
      <c r="C188" s="361" t="s">
        <v>41</v>
      </c>
      <c r="D188" s="362" t="s">
        <v>1104</v>
      </c>
      <c r="E188" s="361" t="s">
        <v>3715</v>
      </c>
      <c r="F188" s="361" t="s">
        <v>390</v>
      </c>
      <c r="G188" s="363" t="s">
        <v>335</v>
      </c>
      <c r="H188" s="203"/>
      <c r="I188" s="196">
        <v>0.029247685185185186</v>
      </c>
      <c r="J188" s="227">
        <v>0.02818287037037037</v>
      </c>
      <c r="K188" s="446"/>
      <c r="L188" s="198"/>
      <c r="M188" s="198"/>
      <c r="N188" s="485">
        <f>H188+I188+J188+K188+L188+M188</f>
        <v>0.057430555555555554</v>
      </c>
      <c r="O188" s="424"/>
      <c r="P188" s="199">
        <v>1</v>
      </c>
      <c r="Q188" s="205">
        <v>1</v>
      </c>
      <c r="R188" s="457"/>
      <c r="S188" s="200"/>
      <c r="T188" s="200"/>
      <c r="U188" s="474">
        <f t="shared" si="9"/>
        <v>2</v>
      </c>
      <c r="V188" s="358">
        <v>1</v>
      </c>
      <c r="W188" s="359">
        <f t="shared" si="10"/>
        <v>1</v>
      </c>
      <c r="X188" s="359"/>
      <c r="Y188" s="359"/>
      <c r="Z188" s="359"/>
      <c r="AA188" s="359"/>
      <c r="AB188" s="360"/>
      <c r="AC188" s="359"/>
      <c r="AD188" s="359"/>
    </row>
    <row r="189" spans="1:30" s="319" customFormat="1" ht="12">
      <c r="A189" s="320">
        <f t="shared" si="6"/>
        <v>185</v>
      </c>
      <c r="B189" s="213" t="s">
        <v>1363</v>
      </c>
      <c r="C189" s="213" t="s">
        <v>330</v>
      </c>
      <c r="D189" s="213" t="s">
        <v>1103</v>
      </c>
      <c r="E189" s="325" t="s">
        <v>3730</v>
      </c>
      <c r="F189" s="213" t="s">
        <v>390</v>
      </c>
      <c r="G189" s="326" t="s">
        <v>1364</v>
      </c>
      <c r="H189" s="435"/>
      <c r="I189" s="232"/>
      <c r="J189" s="228">
        <v>0.029317129629629627</v>
      </c>
      <c r="K189" s="447">
        <v>0.028217592592592593</v>
      </c>
      <c r="L189" s="299"/>
      <c r="M189" s="208"/>
      <c r="N189" s="486">
        <f>H189+I189+J189+K189+L189+M189</f>
        <v>0.05753472222222222</v>
      </c>
      <c r="O189" s="426"/>
      <c r="P189" s="232"/>
      <c r="Q189" s="234">
        <v>1</v>
      </c>
      <c r="R189" s="455">
        <v>1</v>
      </c>
      <c r="S189" s="202"/>
      <c r="T189" s="200"/>
      <c r="U189" s="472">
        <f t="shared" si="9"/>
        <v>2</v>
      </c>
      <c r="V189" s="316">
        <v>1</v>
      </c>
      <c r="W189" s="359">
        <f t="shared" si="10"/>
        <v>1</v>
      </c>
      <c r="X189" s="317"/>
      <c r="Y189" s="317"/>
      <c r="Z189" s="317"/>
      <c r="AA189" s="317"/>
      <c r="AB189" s="318"/>
      <c r="AC189" s="317"/>
      <c r="AD189" s="317"/>
    </row>
    <row r="190" spans="1:30" s="367" customFormat="1" ht="12">
      <c r="A190" s="364">
        <f t="shared" si="6"/>
        <v>186</v>
      </c>
      <c r="B190" s="361" t="s">
        <v>3756</v>
      </c>
      <c r="C190" s="361" t="s">
        <v>3757</v>
      </c>
      <c r="D190" s="362" t="s">
        <v>1104</v>
      </c>
      <c r="E190" s="361" t="s">
        <v>3759</v>
      </c>
      <c r="F190" s="361" t="s">
        <v>390</v>
      </c>
      <c r="G190" s="363" t="s">
        <v>3758</v>
      </c>
      <c r="H190" s="203"/>
      <c r="I190" s="196">
        <v>0.028576388888888887</v>
      </c>
      <c r="J190" s="227">
        <v>0.02898148148148148</v>
      </c>
      <c r="K190" s="446"/>
      <c r="L190" s="198"/>
      <c r="M190" s="198"/>
      <c r="N190" s="485">
        <f>H190+I190+J190+K190+L190+M190</f>
        <v>0.05755787037037037</v>
      </c>
      <c r="O190" s="424"/>
      <c r="P190" s="199">
        <v>1</v>
      </c>
      <c r="Q190" s="205">
        <v>1</v>
      </c>
      <c r="R190" s="457"/>
      <c r="S190" s="200"/>
      <c r="T190" s="200"/>
      <c r="U190" s="474">
        <f t="shared" si="9"/>
        <v>2</v>
      </c>
      <c r="V190" s="358">
        <v>1</v>
      </c>
      <c r="W190" s="359">
        <f t="shared" si="10"/>
        <v>1</v>
      </c>
      <c r="X190" s="366"/>
      <c r="Y190" s="366"/>
      <c r="Z190" s="366"/>
      <c r="AA190" s="366"/>
      <c r="AB190" s="369"/>
      <c r="AC190" s="366"/>
      <c r="AD190" s="366"/>
    </row>
    <row r="191" spans="1:30" s="217" customFormat="1" ht="12">
      <c r="A191" s="364">
        <f t="shared" si="6"/>
        <v>187</v>
      </c>
      <c r="B191" s="361" t="s">
        <v>3849</v>
      </c>
      <c r="C191" s="361" t="s">
        <v>3850</v>
      </c>
      <c r="D191" s="362" t="s">
        <v>1104</v>
      </c>
      <c r="E191" s="361" t="s">
        <v>3820</v>
      </c>
      <c r="F191" s="361" t="s">
        <v>390</v>
      </c>
      <c r="G191" s="363" t="s">
        <v>3734</v>
      </c>
      <c r="H191" s="211"/>
      <c r="I191" s="196">
        <v>0.029363425925925925</v>
      </c>
      <c r="J191" s="227">
        <v>0.028206018518518516</v>
      </c>
      <c r="K191" s="446"/>
      <c r="L191" s="198"/>
      <c r="M191" s="198"/>
      <c r="N191" s="485">
        <f>H191+I191+J191+K191+L191+M191</f>
        <v>0.05756944444444444</v>
      </c>
      <c r="O191" s="424"/>
      <c r="P191" s="199">
        <v>1</v>
      </c>
      <c r="Q191" s="205">
        <v>1</v>
      </c>
      <c r="R191" s="457"/>
      <c r="S191" s="200"/>
      <c r="T191" s="200"/>
      <c r="U191" s="474">
        <f t="shared" si="9"/>
        <v>2</v>
      </c>
      <c r="V191" s="358">
        <v>1</v>
      </c>
      <c r="W191" s="359">
        <f t="shared" si="10"/>
        <v>1</v>
      </c>
      <c r="X191" s="359"/>
      <c r="Y191" s="359"/>
      <c r="Z191" s="359"/>
      <c r="AA191" s="359"/>
      <c r="AB191" s="360"/>
      <c r="AC191" s="359"/>
      <c r="AD191" s="359"/>
    </row>
    <row r="192" spans="1:30" s="367" customFormat="1" ht="12">
      <c r="A192" s="364">
        <f t="shared" si="6"/>
        <v>188</v>
      </c>
      <c r="B192" s="362" t="s">
        <v>1536</v>
      </c>
      <c r="C192" s="362" t="s">
        <v>27</v>
      </c>
      <c r="D192" s="362" t="s">
        <v>1104</v>
      </c>
      <c r="E192" s="362" t="s">
        <v>3720</v>
      </c>
      <c r="F192" s="362" t="s">
        <v>390</v>
      </c>
      <c r="G192" s="365" t="s">
        <v>1537</v>
      </c>
      <c r="H192" s="203"/>
      <c r="I192" s="207"/>
      <c r="J192" s="227"/>
      <c r="K192" s="446">
        <v>0.028252314814814813</v>
      </c>
      <c r="L192" s="255">
        <v>0.029328703703703704</v>
      </c>
      <c r="M192" s="198"/>
      <c r="N192" s="485">
        <f>H192+I192+J192+K192+L192+M192</f>
        <v>0.05758101851851852</v>
      </c>
      <c r="O192" s="424"/>
      <c r="P192" s="199"/>
      <c r="Q192" s="205"/>
      <c r="R192" s="457">
        <v>1</v>
      </c>
      <c r="S192" s="200">
        <v>1</v>
      </c>
      <c r="T192" s="200"/>
      <c r="U192" s="474">
        <f t="shared" si="9"/>
        <v>2</v>
      </c>
      <c r="V192" s="358">
        <v>1</v>
      </c>
      <c r="W192" s="359">
        <f t="shared" si="10"/>
        <v>1</v>
      </c>
      <c r="X192" s="366"/>
      <c r="Y192" s="366"/>
      <c r="Z192" s="366"/>
      <c r="AA192" s="366"/>
      <c r="AB192" s="369"/>
      <c r="AC192" s="366"/>
      <c r="AD192" s="366"/>
    </row>
    <row r="193" spans="1:30" s="217" customFormat="1" ht="12">
      <c r="A193" s="364">
        <f t="shared" si="6"/>
        <v>189</v>
      </c>
      <c r="B193" s="361" t="s">
        <v>161</v>
      </c>
      <c r="C193" s="361" t="s">
        <v>3774</v>
      </c>
      <c r="D193" s="362" t="s">
        <v>1104</v>
      </c>
      <c r="E193" s="361" t="s">
        <v>111</v>
      </c>
      <c r="F193" s="361" t="s">
        <v>390</v>
      </c>
      <c r="G193" s="363" t="s">
        <v>3729</v>
      </c>
      <c r="H193" s="203">
        <v>0.027939814814814817</v>
      </c>
      <c r="I193" s="196">
        <v>0.029814814814814815</v>
      </c>
      <c r="J193" s="227"/>
      <c r="K193" s="446"/>
      <c r="L193" s="198"/>
      <c r="M193" s="198"/>
      <c r="N193" s="485">
        <f>H193+I193+J193+K193+L193+M193</f>
        <v>0.05775462962962963</v>
      </c>
      <c r="O193" s="424">
        <v>1</v>
      </c>
      <c r="P193" s="199">
        <v>1</v>
      </c>
      <c r="Q193" s="205"/>
      <c r="R193" s="457"/>
      <c r="S193" s="200"/>
      <c r="T193" s="200"/>
      <c r="U193" s="474">
        <f t="shared" si="9"/>
        <v>2</v>
      </c>
      <c r="V193" s="358">
        <v>1</v>
      </c>
      <c r="W193" s="359">
        <f t="shared" si="10"/>
        <v>1</v>
      </c>
      <c r="X193" s="359"/>
      <c r="Y193" s="359"/>
      <c r="Z193" s="359"/>
      <c r="AA193" s="359"/>
      <c r="AB193" s="360"/>
      <c r="AC193" s="359"/>
      <c r="AD193" s="359"/>
    </row>
    <row r="194" spans="1:30" s="217" customFormat="1" ht="12">
      <c r="A194" s="364">
        <f t="shared" si="6"/>
        <v>190</v>
      </c>
      <c r="B194" s="361" t="s">
        <v>181</v>
      </c>
      <c r="C194" s="361" t="s">
        <v>3800</v>
      </c>
      <c r="D194" s="362" t="s">
        <v>1104</v>
      </c>
      <c r="E194" s="361" t="s">
        <v>54</v>
      </c>
      <c r="F194" s="361" t="s">
        <v>390</v>
      </c>
      <c r="G194" s="363" t="s">
        <v>182</v>
      </c>
      <c r="H194" s="203"/>
      <c r="I194" s="196">
        <v>0.02872685185185185</v>
      </c>
      <c r="J194" s="227">
        <v>0.029050925925925924</v>
      </c>
      <c r="K194" s="446"/>
      <c r="L194" s="198"/>
      <c r="M194" s="198"/>
      <c r="N194" s="485">
        <f>H194+I194+J194+K194+L194+M194</f>
        <v>0.057777777777777775</v>
      </c>
      <c r="O194" s="424"/>
      <c r="P194" s="199">
        <v>1</v>
      </c>
      <c r="Q194" s="205">
        <v>1</v>
      </c>
      <c r="R194" s="457"/>
      <c r="S194" s="200"/>
      <c r="T194" s="200"/>
      <c r="U194" s="474">
        <f t="shared" si="9"/>
        <v>2</v>
      </c>
      <c r="V194" s="358">
        <v>1</v>
      </c>
      <c r="W194" s="359">
        <f t="shared" si="10"/>
        <v>1</v>
      </c>
      <c r="X194" s="359"/>
      <c r="Y194" s="359"/>
      <c r="Z194" s="359"/>
      <c r="AA194" s="359"/>
      <c r="AB194" s="360"/>
      <c r="AC194" s="359"/>
      <c r="AD194" s="359"/>
    </row>
    <row r="195" spans="1:30" s="217" customFormat="1" ht="12">
      <c r="A195" s="364">
        <f t="shared" si="6"/>
        <v>191</v>
      </c>
      <c r="B195" s="361" t="s">
        <v>1558</v>
      </c>
      <c r="C195" s="361" t="s">
        <v>3718</v>
      </c>
      <c r="D195" s="362" t="s">
        <v>1104</v>
      </c>
      <c r="E195" s="361" t="s">
        <v>3755</v>
      </c>
      <c r="F195" s="361" t="s">
        <v>390</v>
      </c>
      <c r="G195" s="363" t="s">
        <v>679</v>
      </c>
      <c r="H195" s="203"/>
      <c r="I195" s="196"/>
      <c r="J195" s="227"/>
      <c r="K195" s="446">
        <v>0.028738425925925924</v>
      </c>
      <c r="L195" s="255">
        <v>0.02929398148148148</v>
      </c>
      <c r="M195" s="198"/>
      <c r="N195" s="485">
        <f>H195+I195+J195+K195+L195+M195</f>
        <v>0.05803240740740741</v>
      </c>
      <c r="O195" s="424"/>
      <c r="P195" s="199"/>
      <c r="Q195" s="205"/>
      <c r="R195" s="457">
        <v>1</v>
      </c>
      <c r="S195" s="200">
        <v>1</v>
      </c>
      <c r="T195" s="200"/>
      <c r="U195" s="474">
        <f t="shared" si="9"/>
        <v>2</v>
      </c>
      <c r="V195" s="358">
        <v>1</v>
      </c>
      <c r="W195" s="359">
        <f t="shared" si="10"/>
        <v>1</v>
      </c>
      <c r="X195" s="359"/>
      <c r="Y195" s="359"/>
      <c r="Z195" s="359"/>
      <c r="AA195" s="359"/>
      <c r="AB195" s="360"/>
      <c r="AC195" s="359"/>
      <c r="AD195" s="359"/>
    </row>
    <row r="196" spans="1:30" s="217" customFormat="1" ht="12">
      <c r="A196" s="364">
        <f t="shared" si="6"/>
        <v>192</v>
      </c>
      <c r="B196" s="375" t="s">
        <v>1550</v>
      </c>
      <c r="C196" s="375" t="s">
        <v>3778</v>
      </c>
      <c r="D196" s="375" t="s">
        <v>1104</v>
      </c>
      <c r="E196" s="375" t="s">
        <v>3830</v>
      </c>
      <c r="F196" s="361" t="s">
        <v>390</v>
      </c>
      <c r="G196" s="376" t="s">
        <v>3734</v>
      </c>
      <c r="H196" s="203"/>
      <c r="I196" s="223"/>
      <c r="J196" s="227"/>
      <c r="K196" s="446">
        <v>0.02849537037037037</v>
      </c>
      <c r="L196" s="255">
        <v>0.02980324074074074</v>
      </c>
      <c r="M196" s="198"/>
      <c r="N196" s="485">
        <f>H196+I196+J196+K196+L196+M196</f>
        <v>0.05829861111111111</v>
      </c>
      <c r="O196" s="424"/>
      <c r="P196" s="199"/>
      <c r="Q196" s="205"/>
      <c r="R196" s="457">
        <v>1</v>
      </c>
      <c r="S196" s="200">
        <v>1</v>
      </c>
      <c r="T196" s="200"/>
      <c r="U196" s="474">
        <f t="shared" si="9"/>
        <v>2</v>
      </c>
      <c r="V196" s="358">
        <v>1</v>
      </c>
      <c r="W196" s="359">
        <f t="shared" si="10"/>
        <v>1</v>
      </c>
      <c r="X196" s="359"/>
      <c r="Y196" s="359"/>
      <c r="Z196" s="359"/>
      <c r="AA196" s="359"/>
      <c r="AB196" s="360"/>
      <c r="AC196" s="359"/>
      <c r="AD196" s="359"/>
    </row>
    <row r="197" spans="1:30" s="217" customFormat="1" ht="12">
      <c r="A197" s="364">
        <f t="shared" si="6"/>
        <v>193</v>
      </c>
      <c r="B197" s="208" t="s">
        <v>345</v>
      </c>
      <c r="C197" s="208" t="s">
        <v>3800</v>
      </c>
      <c r="D197" s="208" t="s">
        <v>1104</v>
      </c>
      <c r="E197" s="372" t="s">
        <v>170</v>
      </c>
      <c r="F197" s="208" t="s">
        <v>390</v>
      </c>
      <c r="G197" s="373" t="s">
        <v>1568</v>
      </c>
      <c r="H197" s="225"/>
      <c r="I197" s="199"/>
      <c r="J197" s="227"/>
      <c r="K197" s="446">
        <v>0.02907407407407407</v>
      </c>
      <c r="L197" s="255">
        <v>0.029317129629629634</v>
      </c>
      <c r="M197" s="208"/>
      <c r="N197" s="485">
        <f>H197+I197+J197+K197+L197+M197</f>
        <v>0.05839120370370371</v>
      </c>
      <c r="O197" s="424"/>
      <c r="P197" s="199"/>
      <c r="Q197" s="205"/>
      <c r="R197" s="457">
        <v>1</v>
      </c>
      <c r="S197" s="200">
        <v>1</v>
      </c>
      <c r="T197" s="200"/>
      <c r="U197" s="474">
        <f t="shared" si="9"/>
        <v>2</v>
      </c>
      <c r="V197" s="359">
        <v>1</v>
      </c>
      <c r="W197" s="359">
        <f t="shared" si="10"/>
        <v>1</v>
      </c>
      <c r="X197" s="359"/>
      <c r="Y197" s="359"/>
      <c r="Z197" s="359"/>
      <c r="AA197" s="359"/>
      <c r="AB197" s="360"/>
      <c r="AC197" s="359"/>
      <c r="AD197" s="359"/>
    </row>
    <row r="198" spans="1:30" s="217" customFormat="1" ht="12">
      <c r="A198" s="364">
        <f t="shared" si="6"/>
        <v>194</v>
      </c>
      <c r="B198" s="361" t="s">
        <v>1547</v>
      </c>
      <c r="C198" s="361" t="s">
        <v>3842</v>
      </c>
      <c r="D198" s="362" t="s">
        <v>1104</v>
      </c>
      <c r="E198" s="361" t="s">
        <v>139</v>
      </c>
      <c r="F198" s="361" t="s">
        <v>390</v>
      </c>
      <c r="G198" s="363" t="s">
        <v>1548</v>
      </c>
      <c r="H198" s="203"/>
      <c r="I198" s="196"/>
      <c r="J198" s="227"/>
      <c r="K198" s="446">
        <v>0.028402777777777777</v>
      </c>
      <c r="L198" s="255">
        <v>0.030011574074074076</v>
      </c>
      <c r="M198" s="198"/>
      <c r="N198" s="485">
        <f>H198+I198+J198+K198+L198+M198</f>
        <v>0.058414351851851856</v>
      </c>
      <c r="O198" s="424"/>
      <c r="P198" s="199"/>
      <c r="Q198" s="205"/>
      <c r="R198" s="457">
        <v>1</v>
      </c>
      <c r="S198" s="200">
        <v>1</v>
      </c>
      <c r="T198" s="200"/>
      <c r="U198" s="474">
        <f aca="true" t="shared" si="11" ref="U198:U261">SUM(O198:T198)</f>
        <v>2</v>
      </c>
      <c r="V198" s="358">
        <v>1</v>
      </c>
      <c r="W198" s="359">
        <f aca="true" t="shared" si="12" ref="W198:W261">IF(U198&gt;0,1,0)</f>
        <v>1</v>
      </c>
      <c r="X198" s="359"/>
      <c r="Y198" s="359"/>
      <c r="Z198" s="359"/>
      <c r="AA198" s="359"/>
      <c r="AB198" s="360"/>
      <c r="AC198" s="359"/>
      <c r="AD198" s="359"/>
    </row>
    <row r="199" spans="1:30" s="217" customFormat="1" ht="12">
      <c r="A199" s="364">
        <f t="shared" si="6"/>
        <v>195</v>
      </c>
      <c r="B199" s="361" t="s">
        <v>1959</v>
      </c>
      <c r="C199" s="361" t="s">
        <v>3832</v>
      </c>
      <c r="D199" s="362" t="s">
        <v>1104</v>
      </c>
      <c r="E199" s="361">
        <v>1970</v>
      </c>
      <c r="F199" s="361" t="s">
        <v>390</v>
      </c>
      <c r="G199" s="363" t="s">
        <v>3805</v>
      </c>
      <c r="H199" s="203"/>
      <c r="I199" s="196"/>
      <c r="J199" s="227">
        <v>0.029652777777777778</v>
      </c>
      <c r="K199" s="446">
        <v>0.028958333333333332</v>
      </c>
      <c r="L199" s="198"/>
      <c r="M199" s="198"/>
      <c r="N199" s="485">
        <f>H199+I199+J199+K199+L199+M199</f>
        <v>0.058611111111111114</v>
      </c>
      <c r="O199" s="424"/>
      <c r="P199" s="199"/>
      <c r="Q199" s="205">
        <v>1</v>
      </c>
      <c r="R199" s="457">
        <v>1</v>
      </c>
      <c r="S199" s="200"/>
      <c r="T199" s="200"/>
      <c r="U199" s="474">
        <f t="shared" si="11"/>
        <v>2</v>
      </c>
      <c r="V199" s="358">
        <v>1</v>
      </c>
      <c r="W199" s="359">
        <f t="shared" si="12"/>
        <v>1</v>
      </c>
      <c r="X199" s="359"/>
      <c r="Y199" s="359"/>
      <c r="Z199" s="359"/>
      <c r="AA199" s="359"/>
      <c r="AB199" s="360"/>
      <c r="AC199" s="359"/>
      <c r="AD199" s="359"/>
    </row>
    <row r="200" spans="1:30" s="217" customFormat="1" ht="12">
      <c r="A200" s="364">
        <f t="shared" si="6"/>
        <v>196</v>
      </c>
      <c r="B200" s="361" t="s">
        <v>308</v>
      </c>
      <c r="C200" s="361" t="s">
        <v>309</v>
      </c>
      <c r="D200" s="362" t="s">
        <v>1104</v>
      </c>
      <c r="E200" s="361" t="s">
        <v>100</v>
      </c>
      <c r="F200" s="361" t="s">
        <v>390</v>
      </c>
      <c r="G200" s="363" t="s">
        <v>53</v>
      </c>
      <c r="H200" s="203"/>
      <c r="I200" s="196">
        <v>0.030636574074074073</v>
      </c>
      <c r="J200" s="227">
        <v>0.028125</v>
      </c>
      <c r="K200" s="446"/>
      <c r="L200" s="198"/>
      <c r="M200" s="198"/>
      <c r="N200" s="485">
        <f>H200+I200+J200+K200+L200+M200</f>
        <v>0.05876157407407408</v>
      </c>
      <c r="O200" s="424"/>
      <c r="P200" s="199">
        <v>1</v>
      </c>
      <c r="Q200" s="205">
        <v>1</v>
      </c>
      <c r="R200" s="457"/>
      <c r="S200" s="200"/>
      <c r="T200" s="200"/>
      <c r="U200" s="474">
        <f t="shared" si="11"/>
        <v>2</v>
      </c>
      <c r="V200" s="358">
        <v>1</v>
      </c>
      <c r="W200" s="359">
        <f t="shared" si="12"/>
        <v>1</v>
      </c>
      <c r="X200" s="359"/>
      <c r="Y200" s="359"/>
      <c r="Z200" s="359"/>
      <c r="AA200" s="359"/>
      <c r="AB200" s="360"/>
      <c r="AC200" s="359"/>
      <c r="AD200" s="359"/>
    </row>
    <row r="201" spans="1:30" s="217" customFormat="1" ht="12">
      <c r="A201" s="364">
        <f t="shared" si="6"/>
        <v>197</v>
      </c>
      <c r="B201" s="362" t="s">
        <v>598</v>
      </c>
      <c r="C201" s="362" t="s">
        <v>41</v>
      </c>
      <c r="D201" s="362" t="s">
        <v>1104</v>
      </c>
      <c r="E201" s="362">
        <v>1958</v>
      </c>
      <c r="F201" s="362" t="s">
        <v>390</v>
      </c>
      <c r="G201" s="365" t="s">
        <v>53</v>
      </c>
      <c r="H201" s="203">
        <v>0.028657407407407406</v>
      </c>
      <c r="I201" s="207"/>
      <c r="J201" s="227"/>
      <c r="K201" s="446"/>
      <c r="L201" s="255">
        <v>0.030335648148148143</v>
      </c>
      <c r="M201" s="198"/>
      <c r="N201" s="485">
        <f>H201+I201+J201+K201+L201+M201</f>
        <v>0.05899305555555555</v>
      </c>
      <c r="O201" s="424">
        <v>1</v>
      </c>
      <c r="P201" s="199"/>
      <c r="Q201" s="205"/>
      <c r="R201" s="457"/>
      <c r="S201" s="200">
        <v>1</v>
      </c>
      <c r="T201" s="200"/>
      <c r="U201" s="474">
        <f t="shared" si="11"/>
        <v>2</v>
      </c>
      <c r="V201" s="358">
        <v>1</v>
      </c>
      <c r="W201" s="359">
        <f t="shared" si="12"/>
        <v>1</v>
      </c>
      <c r="X201" s="359"/>
      <c r="Y201" s="359"/>
      <c r="Z201" s="359"/>
      <c r="AA201" s="359"/>
      <c r="AB201" s="360"/>
      <c r="AC201" s="359"/>
      <c r="AD201" s="359"/>
    </row>
    <row r="202" spans="1:30" s="217" customFormat="1" ht="12">
      <c r="A202" s="364">
        <f t="shared" si="6"/>
        <v>198</v>
      </c>
      <c r="B202" s="361" t="s">
        <v>1584</v>
      </c>
      <c r="C202" s="361" t="s">
        <v>3733</v>
      </c>
      <c r="D202" s="362" t="s">
        <v>1104</v>
      </c>
      <c r="E202" s="361" t="s">
        <v>3830</v>
      </c>
      <c r="F202" s="361" t="s">
        <v>390</v>
      </c>
      <c r="G202" s="363" t="s">
        <v>1182</v>
      </c>
      <c r="H202" s="203"/>
      <c r="I202" s="196"/>
      <c r="J202" s="227"/>
      <c r="K202" s="446">
        <v>0.02957175925925926</v>
      </c>
      <c r="L202" s="255">
        <v>0.02954861111111111</v>
      </c>
      <c r="M202" s="198"/>
      <c r="N202" s="485">
        <f>H202+I202+J202+K202+L202+M202</f>
        <v>0.059120370370370365</v>
      </c>
      <c r="O202" s="424"/>
      <c r="P202" s="199"/>
      <c r="Q202" s="205"/>
      <c r="R202" s="457">
        <v>1</v>
      </c>
      <c r="S202" s="200">
        <v>1</v>
      </c>
      <c r="T202" s="200"/>
      <c r="U202" s="474">
        <f t="shared" si="11"/>
        <v>2</v>
      </c>
      <c r="V202" s="358">
        <v>1</v>
      </c>
      <c r="W202" s="359">
        <f t="shared" si="12"/>
        <v>1</v>
      </c>
      <c r="X202" s="359"/>
      <c r="Y202" s="359"/>
      <c r="Z202" s="359"/>
      <c r="AA202" s="359"/>
      <c r="AB202" s="360"/>
      <c r="AC202" s="359"/>
      <c r="AD202" s="359"/>
    </row>
    <row r="203" spans="1:30" s="217" customFormat="1" ht="12">
      <c r="A203" s="364">
        <f t="shared" si="6"/>
        <v>199</v>
      </c>
      <c r="B203" s="362" t="s">
        <v>631</v>
      </c>
      <c r="C203" s="362" t="s">
        <v>3757</v>
      </c>
      <c r="D203" s="362" t="s">
        <v>1104</v>
      </c>
      <c r="E203" s="362">
        <v>1954</v>
      </c>
      <c r="F203" s="362" t="s">
        <v>390</v>
      </c>
      <c r="G203" s="365" t="s">
        <v>3758</v>
      </c>
      <c r="H203" s="203">
        <v>0.0297337962962963</v>
      </c>
      <c r="I203" s="207"/>
      <c r="J203" s="227"/>
      <c r="K203" s="446">
        <v>0.029479166666666664</v>
      </c>
      <c r="L203" s="198"/>
      <c r="M203" s="198"/>
      <c r="N203" s="485">
        <f>H203+I203+J203+K203+L203+M203</f>
        <v>0.05921296296296297</v>
      </c>
      <c r="O203" s="424">
        <v>1</v>
      </c>
      <c r="P203" s="199"/>
      <c r="Q203" s="205"/>
      <c r="R203" s="458">
        <v>1</v>
      </c>
      <c r="S203" s="200"/>
      <c r="T203" s="200"/>
      <c r="U203" s="474">
        <f t="shared" si="11"/>
        <v>2</v>
      </c>
      <c r="V203" s="359">
        <v>1</v>
      </c>
      <c r="W203" s="359">
        <f t="shared" si="12"/>
        <v>1</v>
      </c>
      <c r="X203" s="359"/>
      <c r="Y203" s="359"/>
      <c r="Z203" s="359"/>
      <c r="AA203" s="359"/>
      <c r="AB203" s="360"/>
      <c r="AC203" s="359"/>
      <c r="AD203" s="359"/>
    </row>
    <row r="204" spans="1:30" s="217" customFormat="1" ht="12">
      <c r="A204" s="364">
        <f t="shared" si="6"/>
        <v>200</v>
      </c>
      <c r="B204" s="362" t="s">
        <v>1581</v>
      </c>
      <c r="C204" s="362" t="s">
        <v>1582</v>
      </c>
      <c r="D204" s="362" t="s">
        <v>1104</v>
      </c>
      <c r="E204" s="362" t="s">
        <v>54</v>
      </c>
      <c r="F204" s="362" t="s">
        <v>390</v>
      </c>
      <c r="G204" s="365" t="s">
        <v>1479</v>
      </c>
      <c r="H204" s="203"/>
      <c r="I204" s="281"/>
      <c r="J204" s="282"/>
      <c r="K204" s="449">
        <v>0.029513888888888888</v>
      </c>
      <c r="L204" s="280">
        <v>0.029872685185185183</v>
      </c>
      <c r="M204" s="198"/>
      <c r="N204" s="485">
        <f>H204+I204+J204+K204+L204+M204</f>
        <v>0.05938657407407407</v>
      </c>
      <c r="O204" s="426"/>
      <c r="P204" s="232"/>
      <c r="Q204" s="234"/>
      <c r="R204" s="455">
        <v>1</v>
      </c>
      <c r="S204" s="239">
        <v>1</v>
      </c>
      <c r="T204" s="200"/>
      <c r="U204" s="476">
        <f t="shared" si="11"/>
        <v>2</v>
      </c>
      <c r="V204" s="358">
        <v>1</v>
      </c>
      <c r="W204" s="359">
        <f t="shared" si="12"/>
        <v>1</v>
      </c>
      <c r="X204" s="359"/>
      <c r="Y204" s="359"/>
      <c r="Z204" s="359"/>
      <c r="AA204" s="359"/>
      <c r="AB204" s="360"/>
      <c r="AC204" s="359"/>
      <c r="AD204" s="359"/>
    </row>
    <row r="205" spans="1:30" s="217" customFormat="1" ht="12">
      <c r="A205" s="364">
        <f t="shared" si="6"/>
        <v>201</v>
      </c>
      <c r="B205" s="362" t="s">
        <v>1226</v>
      </c>
      <c r="C205" s="362" t="s">
        <v>85</v>
      </c>
      <c r="D205" s="362" t="s">
        <v>1104</v>
      </c>
      <c r="E205" s="362">
        <v>1975</v>
      </c>
      <c r="F205" s="362" t="s">
        <v>390</v>
      </c>
      <c r="G205" s="365" t="s">
        <v>1988</v>
      </c>
      <c r="H205" s="203"/>
      <c r="I205" s="207"/>
      <c r="J205" s="227">
        <v>0.02960648148148148</v>
      </c>
      <c r="K205" s="446">
        <v>0.03017361111111111</v>
      </c>
      <c r="L205" s="198"/>
      <c r="M205" s="198"/>
      <c r="N205" s="485">
        <f>H205+I205+J205+K205+L205+M205</f>
        <v>0.05978009259259259</v>
      </c>
      <c r="O205" s="424"/>
      <c r="P205" s="199"/>
      <c r="Q205" s="205">
        <v>1</v>
      </c>
      <c r="R205" s="458">
        <v>1</v>
      </c>
      <c r="S205" s="200"/>
      <c r="T205" s="200"/>
      <c r="U205" s="474">
        <f t="shared" si="11"/>
        <v>2</v>
      </c>
      <c r="V205" s="358">
        <v>1</v>
      </c>
      <c r="W205" s="359">
        <f t="shared" si="12"/>
        <v>1</v>
      </c>
      <c r="X205" s="359"/>
      <c r="Y205" s="359"/>
      <c r="Z205" s="359"/>
      <c r="AA205" s="359"/>
      <c r="AB205" s="360"/>
      <c r="AC205" s="359"/>
      <c r="AD205" s="359"/>
    </row>
    <row r="206" spans="1:30" s="217" customFormat="1" ht="12">
      <c r="A206" s="364">
        <f t="shared" si="6"/>
        <v>202</v>
      </c>
      <c r="B206" s="361" t="s">
        <v>3863</v>
      </c>
      <c r="C206" s="361" t="s">
        <v>3778</v>
      </c>
      <c r="D206" s="362" t="s">
        <v>1104</v>
      </c>
      <c r="E206" s="361" t="s">
        <v>3802</v>
      </c>
      <c r="F206" s="361" t="s">
        <v>390</v>
      </c>
      <c r="G206" s="363" t="s">
        <v>3864</v>
      </c>
      <c r="H206" s="203"/>
      <c r="I206" s="196">
        <v>0.030613425925925926</v>
      </c>
      <c r="J206" s="227">
        <v>0.029224537037037035</v>
      </c>
      <c r="K206" s="446"/>
      <c r="L206" s="198"/>
      <c r="M206" s="198"/>
      <c r="N206" s="485">
        <f>H206+I206+J206+K206+L206+M206</f>
        <v>0.05983796296296296</v>
      </c>
      <c r="O206" s="424"/>
      <c r="P206" s="199">
        <v>1</v>
      </c>
      <c r="Q206" s="205">
        <v>1</v>
      </c>
      <c r="R206" s="458"/>
      <c r="S206" s="200"/>
      <c r="T206" s="200"/>
      <c r="U206" s="474">
        <f t="shared" si="11"/>
        <v>2</v>
      </c>
      <c r="V206" s="358">
        <v>1</v>
      </c>
      <c r="W206" s="359">
        <f t="shared" si="12"/>
        <v>1</v>
      </c>
      <c r="X206" s="359"/>
      <c r="Y206" s="359"/>
      <c r="Z206" s="359"/>
      <c r="AA206" s="359"/>
      <c r="AB206" s="360"/>
      <c r="AC206" s="359"/>
      <c r="AD206" s="359"/>
    </row>
    <row r="207" spans="1:30" s="217" customFormat="1" ht="12">
      <c r="A207" s="364">
        <f t="shared" si="6"/>
        <v>203</v>
      </c>
      <c r="B207" s="361" t="s">
        <v>112</v>
      </c>
      <c r="C207" s="361" t="s">
        <v>113</v>
      </c>
      <c r="D207" s="362" t="s">
        <v>1104</v>
      </c>
      <c r="E207" s="361" t="s">
        <v>3776</v>
      </c>
      <c r="F207" s="361" t="s">
        <v>390</v>
      </c>
      <c r="G207" s="363" t="s">
        <v>71</v>
      </c>
      <c r="H207" s="203"/>
      <c r="I207" s="196">
        <v>0.02943287037037037</v>
      </c>
      <c r="J207" s="227">
        <v>0.03042824074074074</v>
      </c>
      <c r="K207" s="446"/>
      <c r="L207" s="198"/>
      <c r="M207" s="198"/>
      <c r="N207" s="485">
        <f>H207+I207+J207+K207+L207+M207</f>
        <v>0.05986111111111111</v>
      </c>
      <c r="O207" s="424"/>
      <c r="P207" s="199">
        <v>1</v>
      </c>
      <c r="Q207" s="205">
        <v>1</v>
      </c>
      <c r="R207" s="458"/>
      <c r="S207" s="200"/>
      <c r="T207" s="200"/>
      <c r="U207" s="474">
        <f t="shared" si="11"/>
        <v>2</v>
      </c>
      <c r="V207" s="358">
        <v>1</v>
      </c>
      <c r="W207" s="359">
        <f t="shared" si="12"/>
        <v>1</v>
      </c>
      <c r="X207" s="359"/>
      <c r="Y207" s="359"/>
      <c r="Z207" s="359"/>
      <c r="AA207" s="359"/>
      <c r="AB207" s="360"/>
      <c r="AC207" s="359"/>
      <c r="AD207" s="359"/>
    </row>
    <row r="208" spans="1:30" s="217" customFormat="1" ht="12">
      <c r="A208" s="364">
        <f t="shared" si="6"/>
        <v>204</v>
      </c>
      <c r="B208" s="362" t="s">
        <v>671</v>
      </c>
      <c r="C208" s="362" t="s">
        <v>3733</v>
      </c>
      <c r="D208" s="362" t="s">
        <v>1104</v>
      </c>
      <c r="E208" s="362">
        <v>1977</v>
      </c>
      <c r="F208" s="362" t="s">
        <v>390</v>
      </c>
      <c r="G208" s="365" t="s">
        <v>675</v>
      </c>
      <c r="H208" s="203">
        <v>0.030567129629629628</v>
      </c>
      <c r="I208" s="207"/>
      <c r="J208" s="227">
        <v>0.029317129629629627</v>
      </c>
      <c r="K208" s="446"/>
      <c r="L208" s="198"/>
      <c r="M208" s="198"/>
      <c r="N208" s="485">
        <f>H208+I208+J208+K208+L208+M208</f>
        <v>0.059884259259259255</v>
      </c>
      <c r="O208" s="424">
        <v>1</v>
      </c>
      <c r="P208" s="199"/>
      <c r="Q208" s="205">
        <v>1</v>
      </c>
      <c r="R208" s="457"/>
      <c r="S208" s="200"/>
      <c r="T208" s="200"/>
      <c r="U208" s="474">
        <f t="shared" si="11"/>
        <v>2</v>
      </c>
      <c r="V208" s="358">
        <v>1</v>
      </c>
      <c r="W208" s="359">
        <f t="shared" si="12"/>
        <v>1</v>
      </c>
      <c r="X208" s="359"/>
      <c r="Y208" s="359"/>
      <c r="Z208" s="359"/>
      <c r="AA208" s="359"/>
      <c r="AB208" s="360"/>
      <c r="AC208" s="359"/>
      <c r="AD208" s="359"/>
    </row>
    <row r="209" spans="1:30" s="217" customFormat="1" ht="12">
      <c r="A209" s="364">
        <f t="shared" si="6"/>
        <v>205</v>
      </c>
      <c r="B209" s="361" t="s">
        <v>88</v>
      </c>
      <c r="C209" s="361" t="s">
        <v>3800</v>
      </c>
      <c r="D209" s="362" t="s">
        <v>1104</v>
      </c>
      <c r="E209" s="361" t="s">
        <v>54</v>
      </c>
      <c r="F209" s="361" t="s">
        <v>390</v>
      </c>
      <c r="G209" s="363" t="s">
        <v>89</v>
      </c>
      <c r="H209" s="203"/>
      <c r="I209" s="196">
        <v>0.029988425925925925</v>
      </c>
      <c r="J209" s="227">
        <v>0.029907407407407407</v>
      </c>
      <c r="K209" s="446"/>
      <c r="L209" s="198"/>
      <c r="M209" s="198"/>
      <c r="N209" s="485">
        <f>H209+I209+J209+K209+L209+M209</f>
        <v>0.05989583333333333</v>
      </c>
      <c r="O209" s="424"/>
      <c r="P209" s="199">
        <v>1</v>
      </c>
      <c r="Q209" s="205">
        <v>1</v>
      </c>
      <c r="R209" s="457"/>
      <c r="S209" s="200"/>
      <c r="T209" s="200"/>
      <c r="U209" s="474">
        <f t="shared" si="11"/>
        <v>2</v>
      </c>
      <c r="V209" s="358">
        <v>1</v>
      </c>
      <c r="W209" s="359">
        <f t="shared" si="12"/>
        <v>1</v>
      </c>
      <c r="X209" s="359"/>
      <c r="Y209" s="359"/>
      <c r="Z209" s="359"/>
      <c r="AA209" s="359"/>
      <c r="AB209" s="360"/>
      <c r="AC209" s="359"/>
      <c r="AD209" s="359"/>
    </row>
    <row r="210" spans="1:30" s="217" customFormat="1" ht="12">
      <c r="A210" s="364">
        <f t="shared" si="6"/>
        <v>206</v>
      </c>
      <c r="B210" s="362" t="s">
        <v>1952</v>
      </c>
      <c r="C210" s="362" t="s">
        <v>63</v>
      </c>
      <c r="D210" s="362" t="s">
        <v>1104</v>
      </c>
      <c r="E210" s="362">
        <v>1991</v>
      </c>
      <c r="F210" s="362" t="s">
        <v>390</v>
      </c>
      <c r="G210" s="365" t="s">
        <v>275</v>
      </c>
      <c r="H210" s="203"/>
      <c r="I210" s="207"/>
      <c r="J210" s="227">
        <v>0.029675925925925925</v>
      </c>
      <c r="K210" s="446">
        <v>0.030358796296296293</v>
      </c>
      <c r="L210" s="198"/>
      <c r="M210" s="198"/>
      <c r="N210" s="485">
        <f>H210+I210+J210+K210+L210+M210</f>
        <v>0.06003472222222222</v>
      </c>
      <c r="O210" s="424"/>
      <c r="P210" s="199"/>
      <c r="Q210" s="205">
        <v>1</v>
      </c>
      <c r="R210" s="457">
        <v>1</v>
      </c>
      <c r="S210" s="200"/>
      <c r="T210" s="200"/>
      <c r="U210" s="474">
        <f t="shared" si="11"/>
        <v>2</v>
      </c>
      <c r="V210" s="359">
        <v>1</v>
      </c>
      <c r="W210" s="359">
        <f t="shared" si="12"/>
        <v>1</v>
      </c>
      <c r="X210" s="359"/>
      <c r="Y210" s="359"/>
      <c r="Z210" s="359"/>
      <c r="AA210" s="359"/>
      <c r="AB210" s="360"/>
      <c r="AC210" s="359"/>
      <c r="AD210" s="359"/>
    </row>
    <row r="211" spans="1:30" s="217" customFormat="1" ht="12">
      <c r="A211" s="364">
        <f t="shared" si="6"/>
        <v>207</v>
      </c>
      <c r="B211" s="361" t="s">
        <v>1297</v>
      </c>
      <c r="C211" s="361" t="s">
        <v>3845</v>
      </c>
      <c r="D211" s="362" t="s">
        <v>1104</v>
      </c>
      <c r="E211" s="361" t="s">
        <v>139</v>
      </c>
      <c r="F211" s="361" t="s">
        <v>390</v>
      </c>
      <c r="G211" s="363" t="s">
        <v>1217</v>
      </c>
      <c r="H211" s="203"/>
      <c r="I211" s="196"/>
      <c r="J211" s="227">
        <v>0.027280092592592592</v>
      </c>
      <c r="K211" s="446"/>
      <c r="L211" s="255">
        <v>0.03280092592592593</v>
      </c>
      <c r="M211" s="198"/>
      <c r="N211" s="485">
        <f>H211+I211+J211+K211+L211+M211</f>
        <v>0.06008101851851852</v>
      </c>
      <c r="O211" s="424"/>
      <c r="P211" s="199"/>
      <c r="Q211" s="205">
        <v>1</v>
      </c>
      <c r="R211" s="458"/>
      <c r="S211" s="200">
        <v>1</v>
      </c>
      <c r="T211" s="200"/>
      <c r="U211" s="474">
        <f t="shared" si="11"/>
        <v>2</v>
      </c>
      <c r="V211" s="358">
        <v>1</v>
      </c>
      <c r="W211" s="359">
        <f t="shared" si="12"/>
        <v>1</v>
      </c>
      <c r="X211" s="359"/>
      <c r="Y211" s="359"/>
      <c r="Z211" s="359"/>
      <c r="AA211" s="359"/>
      <c r="AB211" s="360"/>
      <c r="AC211" s="359"/>
      <c r="AD211" s="359"/>
    </row>
    <row r="212" spans="1:30" s="217" customFormat="1" ht="12">
      <c r="A212" s="364">
        <f t="shared" si="6"/>
        <v>208</v>
      </c>
      <c r="B212" s="361" t="s">
        <v>354</v>
      </c>
      <c r="C212" s="361" t="s">
        <v>3842</v>
      </c>
      <c r="D212" s="362" t="s">
        <v>1104</v>
      </c>
      <c r="E212" s="361" t="s">
        <v>123</v>
      </c>
      <c r="F212" s="361" t="s">
        <v>390</v>
      </c>
      <c r="G212" s="363" t="s">
        <v>3775</v>
      </c>
      <c r="H212" s="215"/>
      <c r="I212" s="196">
        <v>0.02763888888888889</v>
      </c>
      <c r="J212" s="227"/>
      <c r="K212" s="446"/>
      <c r="L212" s="255">
        <v>0.0324537037037037</v>
      </c>
      <c r="M212" s="198"/>
      <c r="N212" s="485">
        <f>H212+I212+J212+K212+L212+M212</f>
        <v>0.060092592592592586</v>
      </c>
      <c r="O212" s="424"/>
      <c r="P212" s="199">
        <v>1</v>
      </c>
      <c r="Q212" s="205"/>
      <c r="R212" s="458"/>
      <c r="S212" s="200">
        <v>1</v>
      </c>
      <c r="T212" s="200"/>
      <c r="U212" s="474">
        <f t="shared" si="11"/>
        <v>2</v>
      </c>
      <c r="V212" s="359">
        <v>1</v>
      </c>
      <c r="W212" s="359">
        <f t="shared" si="12"/>
        <v>1</v>
      </c>
      <c r="X212" s="359"/>
      <c r="Y212" s="359"/>
      <c r="Z212" s="359"/>
      <c r="AA212" s="359"/>
      <c r="AB212" s="360"/>
      <c r="AC212" s="359"/>
      <c r="AD212" s="359"/>
    </row>
    <row r="213" spans="1:30" s="217" customFormat="1" ht="12">
      <c r="A213" s="364">
        <f>A212+1</f>
        <v>209</v>
      </c>
      <c r="B213" s="361" t="s">
        <v>160</v>
      </c>
      <c r="C213" s="361" t="s">
        <v>3728</v>
      </c>
      <c r="D213" s="362" t="s">
        <v>1104</v>
      </c>
      <c r="E213" s="361" t="s">
        <v>100</v>
      </c>
      <c r="F213" s="361" t="s">
        <v>390</v>
      </c>
      <c r="G213" s="363" t="s">
        <v>1479</v>
      </c>
      <c r="H213" s="203"/>
      <c r="I213" s="196"/>
      <c r="J213" s="227"/>
      <c r="K213" s="446">
        <v>0.03071759259259259</v>
      </c>
      <c r="L213" s="255">
        <v>0.0297337962962963</v>
      </c>
      <c r="M213" s="198"/>
      <c r="N213" s="485">
        <f>H213+I213+J213+K213+L213+M213</f>
        <v>0.06045138888888889</v>
      </c>
      <c r="O213" s="424"/>
      <c r="P213" s="199"/>
      <c r="Q213" s="205"/>
      <c r="R213" s="458">
        <v>1</v>
      </c>
      <c r="S213" s="200">
        <v>1</v>
      </c>
      <c r="T213" s="200"/>
      <c r="U213" s="474">
        <f t="shared" si="11"/>
        <v>2</v>
      </c>
      <c r="V213" s="358">
        <v>1</v>
      </c>
      <c r="W213" s="359">
        <f t="shared" si="12"/>
        <v>1</v>
      </c>
      <c r="X213" s="359"/>
      <c r="Y213" s="359"/>
      <c r="Z213" s="359"/>
      <c r="AA213" s="359"/>
      <c r="AB213" s="360"/>
      <c r="AC213" s="359"/>
      <c r="AD213" s="359"/>
    </row>
    <row r="214" spans="1:30" s="367" customFormat="1" ht="12">
      <c r="A214" s="364">
        <f>A213+1</f>
        <v>210</v>
      </c>
      <c r="B214" s="362" t="s">
        <v>748</v>
      </c>
      <c r="C214" s="362" t="s">
        <v>749</v>
      </c>
      <c r="D214" s="362" t="s">
        <v>1104</v>
      </c>
      <c r="E214" s="362">
        <v>1988</v>
      </c>
      <c r="F214" s="362" t="s">
        <v>390</v>
      </c>
      <c r="G214" s="365" t="s">
        <v>405</v>
      </c>
      <c r="H214" s="203">
        <v>0.031875</v>
      </c>
      <c r="I214" s="207"/>
      <c r="J214" s="227"/>
      <c r="K214" s="446"/>
      <c r="L214" s="255">
        <v>0.028622685185185185</v>
      </c>
      <c r="M214" s="198"/>
      <c r="N214" s="485">
        <f>H214+I214+J214+K214+L214+M214</f>
        <v>0.06049768518518518</v>
      </c>
      <c r="O214" s="424">
        <v>1</v>
      </c>
      <c r="P214" s="199"/>
      <c r="Q214" s="205"/>
      <c r="R214" s="457"/>
      <c r="S214" s="200">
        <v>1</v>
      </c>
      <c r="T214" s="200"/>
      <c r="U214" s="474">
        <f t="shared" si="11"/>
        <v>2</v>
      </c>
      <c r="V214" s="358">
        <v>1</v>
      </c>
      <c r="W214" s="359">
        <f t="shared" si="12"/>
        <v>1</v>
      </c>
      <c r="X214" s="366"/>
      <c r="Y214" s="366"/>
      <c r="Z214" s="366"/>
      <c r="AA214" s="366"/>
      <c r="AB214" s="369"/>
      <c r="AC214" s="366"/>
      <c r="AD214" s="366"/>
    </row>
    <row r="215" spans="1:30" s="367" customFormat="1" ht="12">
      <c r="A215" s="364">
        <f>A214+1</f>
        <v>211</v>
      </c>
      <c r="B215" s="208" t="s">
        <v>216</v>
      </c>
      <c r="C215" s="208" t="s">
        <v>3800</v>
      </c>
      <c r="D215" s="208" t="s">
        <v>1104</v>
      </c>
      <c r="E215" s="372" t="s">
        <v>3820</v>
      </c>
      <c r="F215" s="208" t="s">
        <v>390</v>
      </c>
      <c r="G215" s="373" t="s">
        <v>1207</v>
      </c>
      <c r="H215" s="225"/>
      <c r="I215" s="199"/>
      <c r="J215" s="227"/>
      <c r="K215" s="446">
        <v>0.0315625</v>
      </c>
      <c r="L215" s="255">
        <v>0.028946759259259255</v>
      </c>
      <c r="M215" s="208"/>
      <c r="N215" s="485">
        <f>H215+I215+J215+K215+L215+M215</f>
        <v>0.060509259259259256</v>
      </c>
      <c r="O215" s="424"/>
      <c r="P215" s="199"/>
      <c r="Q215" s="205"/>
      <c r="R215" s="457">
        <v>1</v>
      </c>
      <c r="S215" s="200">
        <v>1</v>
      </c>
      <c r="T215" s="200"/>
      <c r="U215" s="474">
        <f t="shared" si="11"/>
        <v>2</v>
      </c>
      <c r="V215" s="358">
        <v>1</v>
      </c>
      <c r="W215" s="359">
        <f t="shared" si="12"/>
        <v>1</v>
      </c>
      <c r="X215" s="366"/>
      <c r="Y215" s="366"/>
      <c r="Z215" s="366"/>
      <c r="AA215" s="366"/>
      <c r="AB215" s="369"/>
      <c r="AC215" s="366"/>
      <c r="AD215" s="366"/>
    </row>
    <row r="216" spans="1:30" s="217" customFormat="1" ht="12">
      <c r="A216" s="364">
        <f aca="true" t="shared" si="13" ref="A216:A371">A215+1</f>
        <v>212</v>
      </c>
      <c r="B216" s="375" t="s">
        <v>1964</v>
      </c>
      <c r="C216" s="375" t="s">
        <v>3832</v>
      </c>
      <c r="D216" s="375" t="s">
        <v>1104</v>
      </c>
      <c r="E216" s="375">
        <v>1969</v>
      </c>
      <c r="F216" s="361" t="s">
        <v>390</v>
      </c>
      <c r="G216" s="376" t="s">
        <v>3805</v>
      </c>
      <c r="H216" s="203"/>
      <c r="I216" s="223"/>
      <c r="J216" s="227">
        <v>0.02923611111111111</v>
      </c>
      <c r="K216" s="446">
        <v>0.031504629629629625</v>
      </c>
      <c r="L216" s="198"/>
      <c r="M216" s="198"/>
      <c r="N216" s="485">
        <f>H216+I216+J216+K216+L216+M216</f>
        <v>0.060740740740740734</v>
      </c>
      <c r="O216" s="424"/>
      <c r="P216" s="199"/>
      <c r="Q216" s="205">
        <v>1</v>
      </c>
      <c r="R216" s="457">
        <v>1</v>
      </c>
      <c r="S216" s="200"/>
      <c r="T216" s="200"/>
      <c r="U216" s="474">
        <f t="shared" si="11"/>
        <v>2</v>
      </c>
      <c r="V216" s="358">
        <v>1</v>
      </c>
      <c r="W216" s="359">
        <f t="shared" si="12"/>
        <v>1</v>
      </c>
      <c r="X216" s="359"/>
      <c r="Y216" s="359"/>
      <c r="Z216" s="359"/>
      <c r="AA216" s="359"/>
      <c r="AB216" s="360"/>
      <c r="AC216" s="359"/>
      <c r="AD216" s="359"/>
    </row>
    <row r="217" spans="1:30" s="217" customFormat="1" ht="12">
      <c r="A217" s="364">
        <f t="shared" si="13"/>
        <v>213</v>
      </c>
      <c r="B217" s="362" t="s">
        <v>752</v>
      </c>
      <c r="C217" s="362" t="s">
        <v>16</v>
      </c>
      <c r="D217" s="362" t="s">
        <v>1104</v>
      </c>
      <c r="E217" s="362">
        <v>1961</v>
      </c>
      <c r="F217" s="362" t="s">
        <v>390</v>
      </c>
      <c r="G217" s="377" t="s">
        <v>758</v>
      </c>
      <c r="H217" s="203">
        <v>0.031886574074074074</v>
      </c>
      <c r="I217" s="207"/>
      <c r="J217" s="227"/>
      <c r="K217" s="446">
        <v>0.028888888888888888</v>
      </c>
      <c r="L217" s="198"/>
      <c r="M217" s="198"/>
      <c r="N217" s="485">
        <f>H217+I217+J217+K217+L217+M217</f>
        <v>0.06077546296296296</v>
      </c>
      <c r="O217" s="424">
        <v>1</v>
      </c>
      <c r="P217" s="199"/>
      <c r="Q217" s="205"/>
      <c r="R217" s="458">
        <v>1</v>
      </c>
      <c r="S217" s="200"/>
      <c r="T217" s="200"/>
      <c r="U217" s="474">
        <f t="shared" si="11"/>
        <v>2</v>
      </c>
      <c r="V217" s="358">
        <v>1</v>
      </c>
      <c r="W217" s="359">
        <f t="shared" si="12"/>
        <v>1</v>
      </c>
      <c r="X217" s="359"/>
      <c r="Y217" s="359"/>
      <c r="Z217" s="359"/>
      <c r="AA217" s="359"/>
      <c r="AB217" s="360"/>
      <c r="AC217" s="359"/>
      <c r="AD217" s="359"/>
    </row>
    <row r="218" spans="1:30" s="217" customFormat="1" ht="12">
      <c r="A218" s="364">
        <f t="shared" si="13"/>
        <v>214</v>
      </c>
      <c r="B218" s="361" t="s">
        <v>1306</v>
      </c>
      <c r="C218" s="361" t="s">
        <v>85</v>
      </c>
      <c r="D218" s="362" t="s">
        <v>1104</v>
      </c>
      <c r="E218" s="361" t="s">
        <v>91</v>
      </c>
      <c r="F218" s="361" t="s">
        <v>390</v>
      </c>
      <c r="G218" s="363" t="s">
        <v>263</v>
      </c>
      <c r="H218" s="203"/>
      <c r="I218" s="196"/>
      <c r="J218" s="227"/>
      <c r="K218" s="446">
        <v>0.031157407407407404</v>
      </c>
      <c r="L218" s="255">
        <v>0.029699074074074072</v>
      </c>
      <c r="M218" s="198"/>
      <c r="N218" s="485">
        <f>H218+I218+J218+K218+L218+M218</f>
        <v>0.06085648148148148</v>
      </c>
      <c r="O218" s="424"/>
      <c r="P218" s="199"/>
      <c r="Q218" s="205"/>
      <c r="R218" s="458">
        <v>1</v>
      </c>
      <c r="S218" s="200">
        <v>1</v>
      </c>
      <c r="T218" s="200"/>
      <c r="U218" s="474">
        <f t="shared" si="11"/>
        <v>2</v>
      </c>
      <c r="V218" s="358">
        <v>1</v>
      </c>
      <c r="W218" s="359">
        <f t="shared" si="12"/>
        <v>1</v>
      </c>
      <c r="X218" s="359"/>
      <c r="Y218" s="359"/>
      <c r="Z218" s="359"/>
      <c r="AA218" s="359"/>
      <c r="AB218" s="360"/>
      <c r="AC218" s="359"/>
      <c r="AD218" s="359"/>
    </row>
    <row r="219" spans="1:30" s="217" customFormat="1" ht="12">
      <c r="A219" s="364">
        <f t="shared" si="13"/>
        <v>215</v>
      </c>
      <c r="B219" s="362" t="s">
        <v>1614</v>
      </c>
      <c r="C219" s="362" t="s">
        <v>18</v>
      </c>
      <c r="D219" s="362" t="s">
        <v>1104</v>
      </c>
      <c r="E219" s="362" t="s">
        <v>3798</v>
      </c>
      <c r="F219" s="362" t="s">
        <v>390</v>
      </c>
      <c r="G219" s="365" t="s">
        <v>1615</v>
      </c>
      <c r="H219" s="203"/>
      <c r="I219" s="207"/>
      <c r="J219" s="227"/>
      <c r="K219" s="446">
        <v>0.030532407407407407</v>
      </c>
      <c r="L219" s="255">
        <v>0.030335648148148143</v>
      </c>
      <c r="M219" s="198"/>
      <c r="N219" s="485">
        <f>H219+I219+J219+K219+L219+M219</f>
        <v>0.06086805555555555</v>
      </c>
      <c r="O219" s="424"/>
      <c r="P219" s="199"/>
      <c r="Q219" s="205"/>
      <c r="R219" s="458">
        <v>1</v>
      </c>
      <c r="S219" s="200">
        <v>1</v>
      </c>
      <c r="T219" s="200"/>
      <c r="U219" s="474">
        <f t="shared" si="11"/>
        <v>2</v>
      </c>
      <c r="V219" s="358">
        <v>1</v>
      </c>
      <c r="W219" s="359">
        <f t="shared" si="12"/>
        <v>1</v>
      </c>
      <c r="X219" s="359"/>
      <c r="Y219" s="359"/>
      <c r="Z219" s="359"/>
      <c r="AA219" s="359"/>
      <c r="AB219" s="360"/>
      <c r="AC219" s="359"/>
      <c r="AD219" s="359"/>
    </row>
    <row r="220" spans="1:30" s="217" customFormat="1" ht="12">
      <c r="A220" s="364">
        <f t="shared" si="13"/>
        <v>216</v>
      </c>
      <c r="B220" s="361" t="s">
        <v>3784</v>
      </c>
      <c r="C220" s="361" t="s">
        <v>3785</v>
      </c>
      <c r="D220" s="362" t="s">
        <v>1104</v>
      </c>
      <c r="E220" s="361" t="s">
        <v>3787</v>
      </c>
      <c r="F220" s="361" t="s">
        <v>390</v>
      </c>
      <c r="G220" s="363" t="s">
        <v>3786</v>
      </c>
      <c r="H220" s="203">
        <v>0.026736111111111113</v>
      </c>
      <c r="I220" s="196">
        <v>0.03429398148148148</v>
      </c>
      <c r="J220" s="197"/>
      <c r="K220" s="446"/>
      <c r="L220" s="198"/>
      <c r="M220" s="198"/>
      <c r="N220" s="485">
        <f>H220+I220+J220+K220+L220+M220</f>
        <v>0.061030092592592594</v>
      </c>
      <c r="O220" s="424">
        <v>1</v>
      </c>
      <c r="P220" s="199">
        <v>1</v>
      </c>
      <c r="Q220" s="205"/>
      <c r="R220" s="458"/>
      <c r="S220" s="200"/>
      <c r="T220" s="200"/>
      <c r="U220" s="474">
        <f t="shared" si="11"/>
        <v>2</v>
      </c>
      <c r="V220" s="358">
        <v>1</v>
      </c>
      <c r="W220" s="359">
        <f t="shared" si="12"/>
        <v>1</v>
      </c>
      <c r="X220" s="359"/>
      <c r="Y220" s="359"/>
      <c r="Z220" s="359"/>
      <c r="AA220" s="359"/>
      <c r="AB220" s="360"/>
      <c r="AC220" s="359"/>
      <c r="AD220" s="359"/>
    </row>
    <row r="221" spans="1:30" s="217" customFormat="1" ht="12">
      <c r="A221" s="364">
        <f t="shared" si="13"/>
        <v>217</v>
      </c>
      <c r="B221" s="361" t="s">
        <v>3838</v>
      </c>
      <c r="C221" s="361" t="s">
        <v>3800</v>
      </c>
      <c r="D221" s="362" t="s">
        <v>1104</v>
      </c>
      <c r="E221" s="361" t="s">
        <v>3840</v>
      </c>
      <c r="F221" s="361" t="s">
        <v>390</v>
      </c>
      <c r="G221" s="363" t="s">
        <v>3839</v>
      </c>
      <c r="H221" s="203"/>
      <c r="I221" s="196">
        <v>0.030625</v>
      </c>
      <c r="J221" s="227">
        <v>0.03042824074074074</v>
      </c>
      <c r="K221" s="446"/>
      <c r="L221" s="198"/>
      <c r="M221" s="198"/>
      <c r="N221" s="485">
        <f>H221+I221+J221+K221+L221+M221</f>
        <v>0.06105324074074074</v>
      </c>
      <c r="O221" s="424"/>
      <c r="P221" s="199">
        <v>1</v>
      </c>
      <c r="Q221" s="205">
        <v>1</v>
      </c>
      <c r="R221" s="458"/>
      <c r="S221" s="200"/>
      <c r="T221" s="200"/>
      <c r="U221" s="474">
        <f t="shared" si="11"/>
        <v>2</v>
      </c>
      <c r="V221" s="358">
        <v>1</v>
      </c>
      <c r="W221" s="359">
        <f t="shared" si="12"/>
        <v>1</v>
      </c>
      <c r="X221" s="359"/>
      <c r="Y221" s="359"/>
      <c r="Z221" s="359"/>
      <c r="AA221" s="359"/>
      <c r="AB221" s="360"/>
      <c r="AC221" s="359"/>
      <c r="AD221" s="359"/>
    </row>
    <row r="222" spans="1:30" s="217" customFormat="1" ht="12">
      <c r="A222" s="364">
        <f t="shared" si="13"/>
        <v>218</v>
      </c>
      <c r="B222" s="362" t="s">
        <v>210</v>
      </c>
      <c r="C222" s="362" t="s">
        <v>127</v>
      </c>
      <c r="D222" s="362" t="s">
        <v>1104</v>
      </c>
      <c r="E222" s="362" t="s">
        <v>3814</v>
      </c>
      <c r="F222" s="362" t="s">
        <v>390</v>
      </c>
      <c r="G222" s="365" t="s">
        <v>1159</v>
      </c>
      <c r="H222" s="203"/>
      <c r="I222" s="207"/>
      <c r="J222" s="227">
        <v>0.031956018518518516</v>
      </c>
      <c r="K222" s="446">
        <v>0.0293287037037037</v>
      </c>
      <c r="L222" s="198"/>
      <c r="M222" s="198"/>
      <c r="N222" s="485">
        <f>H222+I222+J222+K222+L222+M222</f>
        <v>0.06128472222222221</v>
      </c>
      <c r="O222" s="424"/>
      <c r="P222" s="199"/>
      <c r="Q222" s="205">
        <v>1</v>
      </c>
      <c r="R222" s="458">
        <v>1</v>
      </c>
      <c r="S222" s="200"/>
      <c r="T222" s="200"/>
      <c r="U222" s="474">
        <f t="shared" si="11"/>
        <v>2</v>
      </c>
      <c r="V222" s="358">
        <v>1</v>
      </c>
      <c r="W222" s="359">
        <f t="shared" si="12"/>
        <v>1</v>
      </c>
      <c r="X222" s="359"/>
      <c r="Y222" s="359"/>
      <c r="Z222" s="359"/>
      <c r="AA222" s="359"/>
      <c r="AB222" s="360"/>
      <c r="AC222" s="359"/>
      <c r="AD222" s="359"/>
    </row>
    <row r="223" spans="1:30" s="217" customFormat="1" ht="12">
      <c r="A223" s="364">
        <f t="shared" si="13"/>
        <v>219</v>
      </c>
      <c r="B223" s="361" t="s">
        <v>1507</v>
      </c>
      <c r="C223" s="361" t="s">
        <v>3778</v>
      </c>
      <c r="D223" s="362" t="s">
        <v>1104</v>
      </c>
      <c r="E223" s="361" t="s">
        <v>3840</v>
      </c>
      <c r="F223" s="361" t="s">
        <v>390</v>
      </c>
      <c r="G223" s="363" t="s">
        <v>1508</v>
      </c>
      <c r="H223" s="203"/>
      <c r="I223" s="196"/>
      <c r="J223" s="227"/>
      <c r="K223" s="446">
        <v>0.027094907407407404</v>
      </c>
      <c r="L223" s="255">
        <v>0.03435185185185185</v>
      </c>
      <c r="M223" s="198"/>
      <c r="N223" s="485">
        <f>H223+I223+J223+K223+L223+M223</f>
        <v>0.061446759259259257</v>
      </c>
      <c r="O223" s="424"/>
      <c r="P223" s="199"/>
      <c r="Q223" s="205"/>
      <c r="R223" s="457">
        <v>1</v>
      </c>
      <c r="S223" s="200">
        <v>1</v>
      </c>
      <c r="T223" s="200"/>
      <c r="U223" s="474">
        <f t="shared" si="11"/>
        <v>2</v>
      </c>
      <c r="V223" s="358">
        <v>1</v>
      </c>
      <c r="W223" s="359">
        <f t="shared" si="12"/>
        <v>1</v>
      </c>
      <c r="X223" s="359"/>
      <c r="Y223" s="359"/>
      <c r="Z223" s="359"/>
      <c r="AA223" s="359"/>
      <c r="AB223" s="360"/>
      <c r="AC223" s="359"/>
      <c r="AD223" s="359"/>
    </row>
    <row r="224" spans="1:30" s="217" customFormat="1" ht="12">
      <c r="A224" s="364">
        <f t="shared" si="13"/>
        <v>220</v>
      </c>
      <c r="B224" s="362" t="s">
        <v>1342</v>
      </c>
      <c r="C224" s="362" t="s">
        <v>179</v>
      </c>
      <c r="D224" s="362" t="s">
        <v>1104</v>
      </c>
      <c r="E224" s="362" t="s">
        <v>3787</v>
      </c>
      <c r="F224" s="362" t="s">
        <v>390</v>
      </c>
      <c r="G224" s="365" t="s">
        <v>1343</v>
      </c>
      <c r="H224" s="203"/>
      <c r="I224" s="207"/>
      <c r="J224" s="227">
        <v>0.030416666666666665</v>
      </c>
      <c r="K224" s="446">
        <v>0.031041666666666665</v>
      </c>
      <c r="L224" s="198"/>
      <c r="M224" s="198"/>
      <c r="N224" s="485">
        <f>H224+I224+J224+K224+L224+M224</f>
        <v>0.06145833333333333</v>
      </c>
      <c r="O224" s="424"/>
      <c r="P224" s="199"/>
      <c r="Q224" s="205">
        <v>1</v>
      </c>
      <c r="R224" s="457">
        <v>1</v>
      </c>
      <c r="S224" s="200"/>
      <c r="T224" s="200"/>
      <c r="U224" s="474">
        <f t="shared" si="11"/>
        <v>2</v>
      </c>
      <c r="V224" s="358">
        <v>1</v>
      </c>
      <c r="W224" s="359">
        <f t="shared" si="12"/>
        <v>1</v>
      </c>
      <c r="X224" s="359"/>
      <c r="Y224" s="359"/>
      <c r="Z224" s="359"/>
      <c r="AA224" s="359"/>
      <c r="AB224" s="360"/>
      <c r="AC224" s="359"/>
      <c r="AD224" s="359"/>
    </row>
    <row r="225" spans="1:30" s="217" customFormat="1" ht="12">
      <c r="A225" s="364">
        <f t="shared" si="13"/>
        <v>221</v>
      </c>
      <c r="B225" s="208" t="s">
        <v>1644</v>
      </c>
      <c r="C225" s="208" t="s">
        <v>3852</v>
      </c>
      <c r="D225" s="208" t="s">
        <v>1104</v>
      </c>
      <c r="E225" s="372" t="s">
        <v>34</v>
      </c>
      <c r="F225" s="208" t="s">
        <v>390</v>
      </c>
      <c r="G225" s="373" t="s">
        <v>97</v>
      </c>
      <c r="H225" s="225"/>
      <c r="I225" s="199"/>
      <c r="J225" s="227"/>
      <c r="K225" s="446">
        <v>0.03130787037037037</v>
      </c>
      <c r="L225" s="255">
        <v>0.030335648148148143</v>
      </c>
      <c r="M225" s="208"/>
      <c r="N225" s="485">
        <f>H225+I225+J225+K225+L225+M225</f>
        <v>0.061643518518518514</v>
      </c>
      <c r="O225" s="424"/>
      <c r="P225" s="199"/>
      <c r="Q225" s="205"/>
      <c r="R225" s="457">
        <v>1</v>
      </c>
      <c r="S225" s="200">
        <v>1</v>
      </c>
      <c r="T225" s="200"/>
      <c r="U225" s="474">
        <f t="shared" si="11"/>
        <v>2</v>
      </c>
      <c r="V225" s="359">
        <v>1</v>
      </c>
      <c r="W225" s="359">
        <f t="shared" si="12"/>
        <v>1</v>
      </c>
      <c r="X225" s="359"/>
      <c r="Y225" s="359"/>
      <c r="Z225" s="359"/>
      <c r="AA225" s="359"/>
      <c r="AB225" s="360"/>
      <c r="AC225" s="359"/>
      <c r="AD225" s="359"/>
    </row>
    <row r="226" spans="1:30" s="217" customFormat="1" ht="12">
      <c r="A226" s="364">
        <f t="shared" si="13"/>
        <v>222</v>
      </c>
      <c r="B226" s="361" t="s">
        <v>183</v>
      </c>
      <c r="C226" s="361" t="s">
        <v>3842</v>
      </c>
      <c r="D226" s="362" t="s">
        <v>1104</v>
      </c>
      <c r="E226" s="361" t="s">
        <v>25</v>
      </c>
      <c r="F226" s="361" t="s">
        <v>390</v>
      </c>
      <c r="G226" s="363" t="s">
        <v>13</v>
      </c>
      <c r="H226" s="203">
        <v>0.030833333333333334</v>
      </c>
      <c r="I226" s="196">
        <v>0.031018518518518518</v>
      </c>
      <c r="J226" s="227"/>
      <c r="K226" s="446"/>
      <c r="L226" s="198"/>
      <c r="M226" s="198"/>
      <c r="N226" s="485">
        <f>H226+I226+J226+K226+L226+M226</f>
        <v>0.06185185185185185</v>
      </c>
      <c r="O226" s="424">
        <v>1</v>
      </c>
      <c r="P226" s="199">
        <v>1</v>
      </c>
      <c r="Q226" s="205"/>
      <c r="R226" s="458"/>
      <c r="S226" s="200"/>
      <c r="T226" s="200"/>
      <c r="U226" s="474">
        <f t="shared" si="11"/>
        <v>2</v>
      </c>
      <c r="V226" s="358">
        <v>1</v>
      </c>
      <c r="W226" s="359">
        <f t="shared" si="12"/>
        <v>1</v>
      </c>
      <c r="X226" s="359"/>
      <c r="Y226" s="359"/>
      <c r="Z226" s="359"/>
      <c r="AA226" s="359"/>
      <c r="AB226" s="360"/>
      <c r="AC226" s="359"/>
      <c r="AD226" s="359"/>
    </row>
    <row r="227" spans="1:30" s="217" customFormat="1" ht="12">
      <c r="A227" s="364">
        <f t="shared" si="13"/>
        <v>223</v>
      </c>
      <c r="B227" s="361" t="s">
        <v>298</v>
      </c>
      <c r="C227" s="361" t="s">
        <v>3728</v>
      </c>
      <c r="D227" s="362" t="s">
        <v>1104</v>
      </c>
      <c r="E227" s="361" t="s">
        <v>3798</v>
      </c>
      <c r="F227" s="361" t="s">
        <v>390</v>
      </c>
      <c r="G227" s="363" t="s">
        <v>299</v>
      </c>
      <c r="H227" s="203">
        <v>0.0319212962962963</v>
      </c>
      <c r="I227" s="196">
        <v>0.03005787037037037</v>
      </c>
      <c r="J227" s="227"/>
      <c r="K227" s="446"/>
      <c r="L227" s="198"/>
      <c r="M227" s="198"/>
      <c r="N227" s="485">
        <f>H227+I227+J227+K227+L227+M227</f>
        <v>0.06197916666666667</v>
      </c>
      <c r="O227" s="424">
        <v>1</v>
      </c>
      <c r="P227" s="199">
        <v>1</v>
      </c>
      <c r="Q227" s="205"/>
      <c r="R227" s="458"/>
      <c r="S227" s="200"/>
      <c r="T227" s="200"/>
      <c r="U227" s="474">
        <f t="shared" si="11"/>
        <v>2</v>
      </c>
      <c r="V227" s="358">
        <v>1</v>
      </c>
      <c r="W227" s="359">
        <f t="shared" si="12"/>
        <v>1</v>
      </c>
      <c r="X227" s="359"/>
      <c r="Y227" s="359"/>
      <c r="Z227" s="359"/>
      <c r="AA227" s="359"/>
      <c r="AB227" s="360"/>
      <c r="AC227" s="359"/>
      <c r="AD227" s="359"/>
    </row>
    <row r="228" spans="1:30" s="217" customFormat="1" ht="12">
      <c r="A228" s="364">
        <f t="shared" si="13"/>
        <v>224</v>
      </c>
      <c r="B228" s="362" t="s">
        <v>734</v>
      </c>
      <c r="C228" s="362" t="s">
        <v>3809</v>
      </c>
      <c r="D228" s="362" t="s">
        <v>1104</v>
      </c>
      <c r="E228" s="362">
        <v>1956</v>
      </c>
      <c r="F228" s="362" t="s">
        <v>390</v>
      </c>
      <c r="G228" s="365" t="s">
        <v>607</v>
      </c>
      <c r="H228" s="203">
        <v>0.03127314814814815</v>
      </c>
      <c r="I228" s="207"/>
      <c r="J228" s="227">
        <v>0.030706018518518518</v>
      </c>
      <c r="K228" s="446"/>
      <c r="L228" s="198"/>
      <c r="M228" s="198"/>
      <c r="N228" s="485">
        <f>H228+I228+J228+K228+L228+M228</f>
        <v>0.06197916666666667</v>
      </c>
      <c r="O228" s="424">
        <v>1</v>
      </c>
      <c r="P228" s="199"/>
      <c r="Q228" s="205">
        <v>1</v>
      </c>
      <c r="R228" s="457"/>
      <c r="S228" s="200"/>
      <c r="T228" s="200"/>
      <c r="U228" s="474">
        <f t="shared" si="11"/>
        <v>2</v>
      </c>
      <c r="V228" s="359">
        <v>1</v>
      </c>
      <c r="W228" s="359">
        <f t="shared" si="12"/>
        <v>1</v>
      </c>
      <c r="X228" s="359"/>
      <c r="Y228" s="359"/>
      <c r="Z228" s="359"/>
      <c r="AA228" s="359"/>
      <c r="AB228" s="360"/>
      <c r="AC228" s="359"/>
      <c r="AD228" s="359"/>
    </row>
    <row r="229" spans="1:30" s="217" customFormat="1" ht="12">
      <c r="A229" s="364">
        <f t="shared" si="13"/>
        <v>225</v>
      </c>
      <c r="B229" s="361" t="s">
        <v>1306</v>
      </c>
      <c r="C229" s="361" t="s">
        <v>150</v>
      </c>
      <c r="D229" s="362" t="s">
        <v>1104</v>
      </c>
      <c r="E229" s="361" t="s">
        <v>3798</v>
      </c>
      <c r="F229" s="361" t="s">
        <v>390</v>
      </c>
      <c r="G229" s="363" t="s">
        <v>3805</v>
      </c>
      <c r="H229" s="203"/>
      <c r="I229" s="196"/>
      <c r="J229" s="227">
        <v>0.03037037037037037</v>
      </c>
      <c r="K229" s="446">
        <v>0.03172453703703704</v>
      </c>
      <c r="L229" s="198"/>
      <c r="M229" s="198"/>
      <c r="N229" s="485">
        <f>H229+I229+J229+K229+L229+M229</f>
        <v>0.062094907407407404</v>
      </c>
      <c r="O229" s="424"/>
      <c r="P229" s="199"/>
      <c r="Q229" s="205">
        <v>1</v>
      </c>
      <c r="R229" s="457">
        <v>1</v>
      </c>
      <c r="S229" s="200"/>
      <c r="T229" s="200"/>
      <c r="U229" s="474">
        <f t="shared" si="11"/>
        <v>2</v>
      </c>
      <c r="V229" s="358">
        <v>1</v>
      </c>
      <c r="W229" s="359">
        <f t="shared" si="12"/>
        <v>1</v>
      </c>
      <c r="X229" s="359"/>
      <c r="Y229" s="359"/>
      <c r="Z229" s="359"/>
      <c r="AA229" s="359"/>
      <c r="AB229" s="360"/>
      <c r="AC229" s="359"/>
      <c r="AD229" s="359"/>
    </row>
    <row r="230" spans="1:30" s="217" customFormat="1" ht="12">
      <c r="A230" s="364">
        <f t="shared" si="13"/>
        <v>226</v>
      </c>
      <c r="B230" s="362" t="s">
        <v>1651</v>
      </c>
      <c r="C230" s="362" t="s">
        <v>87</v>
      </c>
      <c r="D230" s="362" t="s">
        <v>1104</v>
      </c>
      <c r="E230" s="362" t="s">
        <v>3751</v>
      </c>
      <c r="F230" s="362" t="s">
        <v>390</v>
      </c>
      <c r="G230" s="365" t="s">
        <v>1537</v>
      </c>
      <c r="H230" s="203"/>
      <c r="I230" s="207"/>
      <c r="J230" s="227"/>
      <c r="K230" s="446">
        <v>0.031608796296296295</v>
      </c>
      <c r="L230" s="255">
        <v>0.0305787037037037</v>
      </c>
      <c r="M230" s="198"/>
      <c r="N230" s="485">
        <f>H230+I230+J230+K230+L230+M230</f>
        <v>0.06218749999999999</v>
      </c>
      <c r="O230" s="424"/>
      <c r="P230" s="199"/>
      <c r="Q230" s="205"/>
      <c r="R230" s="458">
        <v>1</v>
      </c>
      <c r="S230" s="200">
        <v>1</v>
      </c>
      <c r="T230" s="200"/>
      <c r="U230" s="474">
        <f t="shared" si="11"/>
        <v>2</v>
      </c>
      <c r="V230" s="358">
        <v>1</v>
      </c>
      <c r="W230" s="359">
        <f t="shared" si="12"/>
        <v>1</v>
      </c>
      <c r="X230" s="359"/>
      <c r="Y230" s="359"/>
      <c r="Z230" s="359"/>
      <c r="AA230" s="359"/>
      <c r="AB230" s="360"/>
      <c r="AC230" s="359"/>
      <c r="AD230" s="359"/>
    </row>
    <row r="231" spans="1:30" s="217" customFormat="1" ht="12">
      <c r="A231" s="364">
        <f t="shared" si="13"/>
        <v>227</v>
      </c>
      <c r="B231" s="361" t="s">
        <v>1241</v>
      </c>
      <c r="C231" s="361" t="s">
        <v>18</v>
      </c>
      <c r="D231" s="362" t="s">
        <v>1104</v>
      </c>
      <c r="E231" s="361">
        <v>1981</v>
      </c>
      <c r="F231" s="361" t="s">
        <v>390</v>
      </c>
      <c r="G231" s="363" t="s">
        <v>1188</v>
      </c>
      <c r="H231" s="203"/>
      <c r="I231" s="196"/>
      <c r="J231" s="227">
        <v>0.031238425925925923</v>
      </c>
      <c r="K231" s="446">
        <v>0.030949074074074073</v>
      </c>
      <c r="L231" s="198"/>
      <c r="M231" s="198"/>
      <c r="N231" s="485">
        <f>H231+I231+J231+K231+L231+M231</f>
        <v>0.06218749999999999</v>
      </c>
      <c r="O231" s="424"/>
      <c r="P231" s="199"/>
      <c r="Q231" s="205">
        <v>1</v>
      </c>
      <c r="R231" s="457">
        <v>1</v>
      </c>
      <c r="S231" s="200"/>
      <c r="T231" s="200"/>
      <c r="U231" s="474">
        <f t="shared" si="11"/>
        <v>2</v>
      </c>
      <c r="V231" s="358">
        <v>1</v>
      </c>
      <c r="W231" s="359">
        <f t="shared" si="12"/>
        <v>1</v>
      </c>
      <c r="X231" s="359"/>
      <c r="Y231" s="359"/>
      <c r="Z231" s="359"/>
      <c r="AA231" s="359"/>
      <c r="AB231" s="360"/>
      <c r="AC231" s="359"/>
      <c r="AD231" s="359"/>
    </row>
    <row r="232" spans="1:30" s="217" customFormat="1" ht="12">
      <c r="A232" s="364">
        <f t="shared" si="13"/>
        <v>228</v>
      </c>
      <c r="B232" s="208" t="s">
        <v>1705</v>
      </c>
      <c r="C232" s="208" t="s">
        <v>3733</v>
      </c>
      <c r="D232" s="208" t="s">
        <v>1104</v>
      </c>
      <c r="E232" s="372" t="s">
        <v>3720</v>
      </c>
      <c r="F232" s="208" t="s">
        <v>390</v>
      </c>
      <c r="G232" s="373" t="s">
        <v>182</v>
      </c>
      <c r="H232" s="225"/>
      <c r="I232" s="199"/>
      <c r="J232" s="227"/>
      <c r="K232" s="446">
        <v>0.03280092592592592</v>
      </c>
      <c r="L232" s="255">
        <v>0.029664351851851855</v>
      </c>
      <c r="M232" s="208"/>
      <c r="N232" s="485">
        <f>H232+I232+J232+K232+L232+M232</f>
        <v>0.06246527777777777</v>
      </c>
      <c r="O232" s="424"/>
      <c r="P232" s="199"/>
      <c r="Q232" s="205"/>
      <c r="R232" s="458">
        <v>1</v>
      </c>
      <c r="S232" s="200">
        <v>1</v>
      </c>
      <c r="T232" s="200"/>
      <c r="U232" s="474">
        <f t="shared" si="11"/>
        <v>2</v>
      </c>
      <c r="V232" s="359">
        <v>1</v>
      </c>
      <c r="W232" s="359">
        <f t="shared" si="12"/>
        <v>1</v>
      </c>
      <c r="X232" s="359"/>
      <c r="Y232" s="359"/>
      <c r="Z232" s="359"/>
      <c r="AA232" s="359"/>
      <c r="AB232" s="360"/>
      <c r="AC232" s="359"/>
      <c r="AD232" s="359"/>
    </row>
    <row r="233" spans="1:30" s="217" customFormat="1" ht="12">
      <c r="A233" s="364">
        <f t="shared" si="13"/>
        <v>229</v>
      </c>
      <c r="B233" s="361" t="s">
        <v>1992</v>
      </c>
      <c r="C233" s="361" t="s">
        <v>168</v>
      </c>
      <c r="D233" s="362" t="s">
        <v>1104</v>
      </c>
      <c r="E233" s="361" t="s">
        <v>54</v>
      </c>
      <c r="F233" s="361" t="s">
        <v>390</v>
      </c>
      <c r="G233" s="363" t="s">
        <v>1248</v>
      </c>
      <c r="H233" s="203"/>
      <c r="I233" s="196"/>
      <c r="J233" s="227">
        <v>0.031261574074074074</v>
      </c>
      <c r="K233" s="446">
        <v>0.03125</v>
      </c>
      <c r="L233" s="198"/>
      <c r="M233" s="198"/>
      <c r="N233" s="485">
        <f>H233+I233+J233+K233+L233+M233</f>
        <v>0.06251157407407407</v>
      </c>
      <c r="O233" s="424"/>
      <c r="P233" s="199"/>
      <c r="Q233" s="205">
        <v>1</v>
      </c>
      <c r="R233" s="458">
        <v>1</v>
      </c>
      <c r="S233" s="200"/>
      <c r="T233" s="200"/>
      <c r="U233" s="474">
        <f t="shared" si="11"/>
        <v>2</v>
      </c>
      <c r="V233" s="358">
        <v>1</v>
      </c>
      <c r="W233" s="359">
        <f t="shared" si="12"/>
        <v>1</v>
      </c>
      <c r="X233" s="359"/>
      <c r="Y233" s="359"/>
      <c r="Z233" s="359"/>
      <c r="AA233" s="359"/>
      <c r="AB233" s="360"/>
      <c r="AC233" s="359"/>
      <c r="AD233" s="359"/>
    </row>
    <row r="234" spans="1:30" s="217" customFormat="1" ht="12">
      <c r="A234" s="364">
        <f t="shared" si="13"/>
        <v>230</v>
      </c>
      <c r="B234" s="375" t="s">
        <v>1632</v>
      </c>
      <c r="C234" s="375" t="s">
        <v>3744</v>
      </c>
      <c r="D234" s="375" t="s">
        <v>1104</v>
      </c>
      <c r="E234" s="375" t="s">
        <v>3806</v>
      </c>
      <c r="F234" s="361" t="s">
        <v>390</v>
      </c>
      <c r="G234" s="376" t="s">
        <v>1633</v>
      </c>
      <c r="H234" s="203"/>
      <c r="I234" s="223"/>
      <c r="J234" s="227"/>
      <c r="K234" s="446">
        <v>0.030810185185185184</v>
      </c>
      <c r="L234" s="255">
        <v>0.031747685185185184</v>
      </c>
      <c r="M234" s="198"/>
      <c r="N234" s="485">
        <f>H234+I234+J234+K234+L234+M234</f>
        <v>0.06255787037037036</v>
      </c>
      <c r="O234" s="424"/>
      <c r="P234" s="199"/>
      <c r="Q234" s="205"/>
      <c r="R234" s="457">
        <v>1</v>
      </c>
      <c r="S234" s="200">
        <v>1</v>
      </c>
      <c r="T234" s="200"/>
      <c r="U234" s="474">
        <f t="shared" si="11"/>
        <v>2</v>
      </c>
      <c r="V234" s="358">
        <v>1</v>
      </c>
      <c r="W234" s="359">
        <f t="shared" si="12"/>
        <v>1</v>
      </c>
      <c r="X234" s="359"/>
      <c r="Y234" s="359"/>
      <c r="Z234" s="359"/>
      <c r="AA234" s="359"/>
      <c r="AB234" s="360"/>
      <c r="AC234" s="359"/>
      <c r="AD234" s="359"/>
    </row>
    <row r="235" spans="1:30" s="217" customFormat="1" ht="12">
      <c r="A235" s="364">
        <f t="shared" si="13"/>
        <v>231</v>
      </c>
      <c r="B235" s="208" t="s">
        <v>1377</v>
      </c>
      <c r="C235" s="208" t="s">
        <v>3733</v>
      </c>
      <c r="D235" s="208" t="s">
        <v>1104</v>
      </c>
      <c r="E235" s="372" t="s">
        <v>3830</v>
      </c>
      <c r="F235" s="208" t="s">
        <v>390</v>
      </c>
      <c r="G235" s="373" t="s">
        <v>13</v>
      </c>
      <c r="H235" s="225"/>
      <c r="I235" s="199"/>
      <c r="J235" s="227">
        <v>0.030393518518518518</v>
      </c>
      <c r="K235" s="446"/>
      <c r="L235" s="255">
        <v>0.03224537037037037</v>
      </c>
      <c r="M235" s="208"/>
      <c r="N235" s="485">
        <f>H235+I235+J235+K235+L235+M235</f>
        <v>0.06263888888888888</v>
      </c>
      <c r="O235" s="424"/>
      <c r="P235" s="199"/>
      <c r="Q235" s="205">
        <v>1</v>
      </c>
      <c r="R235" s="458"/>
      <c r="S235" s="200">
        <v>1</v>
      </c>
      <c r="T235" s="200"/>
      <c r="U235" s="474">
        <f t="shared" si="11"/>
        <v>2</v>
      </c>
      <c r="V235" s="358">
        <v>1</v>
      </c>
      <c r="W235" s="359">
        <f t="shared" si="12"/>
        <v>1</v>
      </c>
      <c r="X235" s="359"/>
      <c r="Y235" s="359"/>
      <c r="Z235" s="359"/>
      <c r="AA235" s="359"/>
      <c r="AB235" s="360"/>
      <c r="AC235" s="359"/>
      <c r="AD235" s="359"/>
    </row>
    <row r="236" spans="1:30" s="217" customFormat="1" ht="12">
      <c r="A236" s="364">
        <f t="shared" si="13"/>
        <v>232</v>
      </c>
      <c r="B236" s="362" t="s">
        <v>707</v>
      </c>
      <c r="C236" s="362" t="s">
        <v>708</v>
      </c>
      <c r="D236" s="362" t="s">
        <v>1104</v>
      </c>
      <c r="E236" s="362">
        <v>1941</v>
      </c>
      <c r="F236" s="362" t="s">
        <v>390</v>
      </c>
      <c r="G236" s="365" t="s">
        <v>713</v>
      </c>
      <c r="H236" s="203">
        <v>0.031122685185185187</v>
      </c>
      <c r="I236" s="207"/>
      <c r="J236" s="227"/>
      <c r="K236" s="446">
        <v>0.031574074074074074</v>
      </c>
      <c r="L236" s="198"/>
      <c r="M236" s="198"/>
      <c r="N236" s="485">
        <f>H236+I236+J236+K236+L236+M236</f>
        <v>0.06269675925925926</v>
      </c>
      <c r="O236" s="424">
        <v>1</v>
      </c>
      <c r="P236" s="199"/>
      <c r="Q236" s="205"/>
      <c r="R236" s="458">
        <v>1</v>
      </c>
      <c r="S236" s="200"/>
      <c r="T236" s="200"/>
      <c r="U236" s="474">
        <f t="shared" si="11"/>
        <v>2</v>
      </c>
      <c r="V236" s="358">
        <v>1</v>
      </c>
      <c r="W236" s="359">
        <f t="shared" si="12"/>
        <v>1</v>
      </c>
      <c r="X236" s="359"/>
      <c r="Y236" s="359"/>
      <c r="Z236" s="359"/>
      <c r="AA236" s="359"/>
      <c r="AB236" s="360"/>
      <c r="AC236" s="359"/>
      <c r="AD236" s="359"/>
    </row>
    <row r="237" spans="1:30" s="217" customFormat="1" ht="12">
      <c r="A237" s="364">
        <f t="shared" si="13"/>
        <v>233</v>
      </c>
      <c r="B237" s="378" t="s">
        <v>1591</v>
      </c>
      <c r="C237" s="378" t="s">
        <v>3842</v>
      </c>
      <c r="D237" s="362" t="s">
        <v>1104</v>
      </c>
      <c r="E237" s="378" t="s">
        <v>120</v>
      </c>
      <c r="F237" s="362" t="s">
        <v>390</v>
      </c>
      <c r="G237" s="379" t="s">
        <v>3816</v>
      </c>
      <c r="H237" s="211"/>
      <c r="I237" s="207"/>
      <c r="J237" s="227"/>
      <c r="K237" s="446">
        <v>0.02991898148148148</v>
      </c>
      <c r="L237" s="255">
        <v>0.032789351851851854</v>
      </c>
      <c r="M237" s="198"/>
      <c r="N237" s="485">
        <f>H237+I237+J237+K237+L237+M237</f>
        <v>0.06270833333333334</v>
      </c>
      <c r="O237" s="424"/>
      <c r="P237" s="199"/>
      <c r="Q237" s="205"/>
      <c r="R237" s="458">
        <v>1</v>
      </c>
      <c r="S237" s="200">
        <v>1</v>
      </c>
      <c r="T237" s="200"/>
      <c r="U237" s="474">
        <f t="shared" si="11"/>
        <v>2</v>
      </c>
      <c r="V237" s="358">
        <v>1</v>
      </c>
      <c r="W237" s="359">
        <f t="shared" si="12"/>
        <v>1</v>
      </c>
      <c r="X237" s="359"/>
      <c r="Y237" s="359"/>
      <c r="Z237" s="359"/>
      <c r="AA237" s="359"/>
      <c r="AB237" s="360"/>
      <c r="AC237" s="359"/>
      <c r="AD237" s="359"/>
    </row>
    <row r="238" spans="1:30" s="217" customFormat="1" ht="12">
      <c r="A238" s="364">
        <f t="shared" si="13"/>
        <v>234</v>
      </c>
      <c r="B238" s="361" t="s">
        <v>66</v>
      </c>
      <c r="C238" s="361" t="s">
        <v>67</v>
      </c>
      <c r="D238" s="362" t="s">
        <v>1104</v>
      </c>
      <c r="E238" s="361" t="s">
        <v>68</v>
      </c>
      <c r="F238" s="361" t="s">
        <v>390</v>
      </c>
      <c r="G238" s="363" t="s">
        <v>3816</v>
      </c>
      <c r="H238" s="203">
        <v>0.03247685185185185</v>
      </c>
      <c r="I238" s="196">
        <v>0.03025462962962963</v>
      </c>
      <c r="J238" s="227"/>
      <c r="K238" s="446"/>
      <c r="L238" s="198"/>
      <c r="M238" s="198"/>
      <c r="N238" s="485">
        <f>H238+I238+J238+K238+L238+M238</f>
        <v>0.06273148148148147</v>
      </c>
      <c r="O238" s="424">
        <v>1</v>
      </c>
      <c r="P238" s="199">
        <v>1</v>
      </c>
      <c r="Q238" s="205"/>
      <c r="R238" s="457"/>
      <c r="S238" s="200"/>
      <c r="T238" s="200"/>
      <c r="U238" s="474">
        <f t="shared" si="11"/>
        <v>2</v>
      </c>
      <c r="V238" s="358">
        <v>1</v>
      </c>
      <c r="W238" s="359">
        <f t="shared" si="12"/>
        <v>1</v>
      </c>
      <c r="X238" s="359"/>
      <c r="Y238" s="359"/>
      <c r="Z238" s="359"/>
      <c r="AA238" s="359"/>
      <c r="AB238" s="360"/>
      <c r="AC238" s="359"/>
      <c r="AD238" s="359"/>
    </row>
    <row r="239" spans="1:30" s="217" customFormat="1" ht="12">
      <c r="A239" s="364">
        <f t="shared" si="13"/>
        <v>235</v>
      </c>
      <c r="B239" s="361" t="s">
        <v>1737</v>
      </c>
      <c r="C239" s="361" t="s">
        <v>1738</v>
      </c>
      <c r="D239" s="362" t="s">
        <v>1104</v>
      </c>
      <c r="E239" s="361" t="s">
        <v>100</v>
      </c>
      <c r="F239" s="361" t="s">
        <v>390</v>
      </c>
      <c r="G239" s="363" t="s">
        <v>71</v>
      </c>
      <c r="H239" s="203"/>
      <c r="I239" s="196"/>
      <c r="J239" s="227"/>
      <c r="K239" s="446">
        <v>0.033310185185185186</v>
      </c>
      <c r="L239" s="255">
        <v>0.029421296296296296</v>
      </c>
      <c r="M239" s="198"/>
      <c r="N239" s="485">
        <f>H239+I239+J239+K239+L239+M239</f>
        <v>0.06273148148148149</v>
      </c>
      <c r="O239" s="424"/>
      <c r="P239" s="199"/>
      <c r="Q239" s="205"/>
      <c r="R239" s="457">
        <v>1</v>
      </c>
      <c r="S239" s="200">
        <v>1</v>
      </c>
      <c r="T239" s="200"/>
      <c r="U239" s="474">
        <f t="shared" si="11"/>
        <v>2</v>
      </c>
      <c r="V239" s="358">
        <v>1</v>
      </c>
      <c r="W239" s="359">
        <f t="shared" si="12"/>
        <v>1</v>
      </c>
      <c r="X239" s="359"/>
      <c r="Y239" s="359"/>
      <c r="Z239" s="359"/>
      <c r="AA239" s="359"/>
      <c r="AB239" s="360"/>
      <c r="AC239" s="359"/>
      <c r="AD239" s="359"/>
    </row>
    <row r="240" spans="1:30" s="217" customFormat="1" ht="12">
      <c r="A240" s="364">
        <f t="shared" si="13"/>
        <v>236</v>
      </c>
      <c r="B240" s="362" t="s">
        <v>704</v>
      </c>
      <c r="C240" s="362" t="s">
        <v>3733</v>
      </c>
      <c r="D240" s="362" t="s">
        <v>1104</v>
      </c>
      <c r="E240" s="362">
        <v>1971</v>
      </c>
      <c r="F240" s="362" t="s">
        <v>390</v>
      </c>
      <c r="G240" s="365" t="s">
        <v>438</v>
      </c>
      <c r="H240" s="203">
        <v>0.031122685185185187</v>
      </c>
      <c r="I240" s="207"/>
      <c r="J240" s="227"/>
      <c r="K240" s="446">
        <v>0.031875</v>
      </c>
      <c r="L240" s="198"/>
      <c r="M240" s="198"/>
      <c r="N240" s="485">
        <f>H240+I240+J240+K240+L240+M240</f>
        <v>0.06299768518518518</v>
      </c>
      <c r="O240" s="424">
        <v>1</v>
      </c>
      <c r="P240" s="199"/>
      <c r="Q240" s="205"/>
      <c r="R240" s="458">
        <v>1</v>
      </c>
      <c r="S240" s="200"/>
      <c r="T240" s="200"/>
      <c r="U240" s="474">
        <f t="shared" si="11"/>
        <v>2</v>
      </c>
      <c r="V240" s="366">
        <v>1</v>
      </c>
      <c r="W240" s="359">
        <f t="shared" si="12"/>
        <v>1</v>
      </c>
      <c r="X240" s="359"/>
      <c r="Y240" s="359"/>
      <c r="Z240" s="359"/>
      <c r="AA240" s="359"/>
      <c r="AB240" s="360"/>
      <c r="AC240" s="359"/>
      <c r="AD240" s="359"/>
    </row>
    <row r="241" spans="1:30" s="217" customFormat="1" ht="12">
      <c r="A241" s="364">
        <f t="shared" si="13"/>
        <v>237</v>
      </c>
      <c r="B241" s="361" t="s">
        <v>141</v>
      </c>
      <c r="C241" s="361" t="s">
        <v>27</v>
      </c>
      <c r="D241" s="362" t="s">
        <v>1104</v>
      </c>
      <c r="E241" s="361" t="s">
        <v>91</v>
      </c>
      <c r="F241" s="361" t="s">
        <v>390</v>
      </c>
      <c r="G241" s="363" t="s">
        <v>142</v>
      </c>
      <c r="H241" s="203">
        <v>0.03108796296296296</v>
      </c>
      <c r="I241" s="196">
        <v>0.03200231481481482</v>
      </c>
      <c r="J241" s="227"/>
      <c r="K241" s="446"/>
      <c r="L241" s="198"/>
      <c r="M241" s="198"/>
      <c r="N241" s="485">
        <f>H241+I241+J241+K241+L241+M241</f>
        <v>0.06309027777777777</v>
      </c>
      <c r="O241" s="424">
        <v>1</v>
      </c>
      <c r="P241" s="199">
        <v>1</v>
      </c>
      <c r="Q241" s="205"/>
      <c r="R241" s="458"/>
      <c r="S241" s="200"/>
      <c r="T241" s="200"/>
      <c r="U241" s="474">
        <f t="shared" si="11"/>
        <v>2</v>
      </c>
      <c r="V241" s="358">
        <v>1</v>
      </c>
      <c r="W241" s="359">
        <f t="shared" si="12"/>
        <v>1</v>
      </c>
      <c r="X241" s="359"/>
      <c r="Y241" s="359"/>
      <c r="Z241" s="359"/>
      <c r="AA241" s="359"/>
      <c r="AB241" s="360"/>
      <c r="AC241" s="359"/>
      <c r="AD241" s="359"/>
    </row>
    <row r="242" spans="1:30" s="367" customFormat="1" ht="12">
      <c r="A242" s="364">
        <f t="shared" si="13"/>
        <v>238</v>
      </c>
      <c r="B242" s="375" t="s">
        <v>1601</v>
      </c>
      <c r="C242" s="375" t="s">
        <v>1172</v>
      </c>
      <c r="D242" s="208" t="s">
        <v>1104</v>
      </c>
      <c r="E242" s="375" t="s">
        <v>100</v>
      </c>
      <c r="F242" s="208" t="s">
        <v>390</v>
      </c>
      <c r="G242" s="376" t="s">
        <v>1154</v>
      </c>
      <c r="H242" s="203"/>
      <c r="I242" s="223"/>
      <c r="J242" s="227"/>
      <c r="K242" s="446">
        <v>0.03012731481481481</v>
      </c>
      <c r="L242" s="255">
        <v>0.03302083333333333</v>
      </c>
      <c r="M242" s="198"/>
      <c r="N242" s="485">
        <f>H242+I242+J242+K242+L242+M242</f>
        <v>0.06314814814814815</v>
      </c>
      <c r="O242" s="424"/>
      <c r="P242" s="199"/>
      <c r="Q242" s="205"/>
      <c r="R242" s="458">
        <v>1</v>
      </c>
      <c r="S242" s="200">
        <v>1</v>
      </c>
      <c r="T242" s="200"/>
      <c r="U242" s="474">
        <f t="shared" si="11"/>
        <v>2</v>
      </c>
      <c r="V242" s="358">
        <v>1</v>
      </c>
      <c r="W242" s="359">
        <f t="shared" si="12"/>
        <v>1</v>
      </c>
      <c r="X242" s="366"/>
      <c r="Y242" s="366"/>
      <c r="Z242" s="366"/>
      <c r="AA242" s="366"/>
      <c r="AB242" s="369"/>
      <c r="AC242" s="366"/>
      <c r="AD242" s="366"/>
    </row>
    <row r="243" spans="1:30" s="217" customFormat="1" ht="12">
      <c r="A243" s="364">
        <f t="shared" si="13"/>
        <v>239</v>
      </c>
      <c r="B243" s="361" t="s">
        <v>276</v>
      </c>
      <c r="C243" s="361" t="s">
        <v>70</v>
      </c>
      <c r="D243" s="362" t="s">
        <v>1104</v>
      </c>
      <c r="E243" s="361" t="s">
        <v>100</v>
      </c>
      <c r="F243" s="361" t="s">
        <v>390</v>
      </c>
      <c r="G243" s="363" t="s">
        <v>3795</v>
      </c>
      <c r="H243" s="203"/>
      <c r="I243" s="196"/>
      <c r="J243" s="227">
        <v>0.03135416666666666</v>
      </c>
      <c r="K243" s="446">
        <v>0.0318287037037037</v>
      </c>
      <c r="L243" s="198"/>
      <c r="M243" s="198"/>
      <c r="N243" s="485">
        <f>H243+I243+J243+K243+L243+M243</f>
        <v>0.06318287037037036</v>
      </c>
      <c r="O243" s="424"/>
      <c r="P243" s="199"/>
      <c r="Q243" s="205">
        <v>1</v>
      </c>
      <c r="R243" s="458">
        <v>1</v>
      </c>
      <c r="S243" s="200"/>
      <c r="T243" s="200"/>
      <c r="U243" s="474">
        <f t="shared" si="11"/>
        <v>2</v>
      </c>
      <c r="V243" s="358">
        <v>1</v>
      </c>
      <c r="W243" s="359">
        <f t="shared" si="12"/>
        <v>1</v>
      </c>
      <c r="X243" s="359"/>
      <c r="Y243" s="359"/>
      <c r="Z243" s="359"/>
      <c r="AA243" s="359"/>
      <c r="AB243" s="360"/>
      <c r="AC243" s="359"/>
      <c r="AD243" s="359"/>
    </row>
    <row r="244" spans="1:30" s="217" customFormat="1" ht="12">
      <c r="A244" s="364">
        <f t="shared" si="13"/>
        <v>240</v>
      </c>
      <c r="B244" s="208" t="s">
        <v>1706</v>
      </c>
      <c r="C244" s="208" t="s">
        <v>3770</v>
      </c>
      <c r="D244" s="208" t="s">
        <v>1104</v>
      </c>
      <c r="E244" s="372" t="s">
        <v>3715</v>
      </c>
      <c r="F244" s="208" t="s">
        <v>390</v>
      </c>
      <c r="G244" s="373" t="s">
        <v>1479</v>
      </c>
      <c r="H244" s="225"/>
      <c r="I244" s="199"/>
      <c r="J244" s="227"/>
      <c r="K244" s="446">
        <v>0.03283564814814815</v>
      </c>
      <c r="L244" s="255">
        <v>0.03045138888888889</v>
      </c>
      <c r="M244" s="208"/>
      <c r="N244" s="485">
        <f>H244+I244+J244+K244+L244+M244</f>
        <v>0.06328703703703703</v>
      </c>
      <c r="O244" s="424"/>
      <c r="P244" s="199"/>
      <c r="Q244" s="205"/>
      <c r="R244" s="458">
        <v>1</v>
      </c>
      <c r="S244" s="200">
        <v>1</v>
      </c>
      <c r="T244" s="200"/>
      <c r="U244" s="474">
        <f t="shared" si="11"/>
        <v>2</v>
      </c>
      <c r="V244" s="358">
        <v>1</v>
      </c>
      <c r="W244" s="359">
        <f t="shared" si="12"/>
        <v>1</v>
      </c>
      <c r="X244" s="359"/>
      <c r="Y244" s="359"/>
      <c r="Z244" s="359"/>
      <c r="AA244" s="359"/>
      <c r="AB244" s="360"/>
      <c r="AC244" s="359"/>
      <c r="AD244" s="359"/>
    </row>
    <row r="245" spans="1:30" s="217" customFormat="1" ht="12">
      <c r="A245" s="364">
        <f t="shared" si="13"/>
        <v>241</v>
      </c>
      <c r="B245" s="361" t="s">
        <v>2004</v>
      </c>
      <c r="C245" s="361" t="s">
        <v>67</v>
      </c>
      <c r="D245" s="362" t="s">
        <v>1104</v>
      </c>
      <c r="E245" s="361">
        <v>1959</v>
      </c>
      <c r="F245" s="361" t="s">
        <v>390</v>
      </c>
      <c r="G245" s="363" t="s">
        <v>3805</v>
      </c>
      <c r="H245" s="203"/>
      <c r="I245" s="196"/>
      <c r="J245" s="227">
        <v>0.03054398148148148</v>
      </c>
      <c r="K245" s="446">
        <v>0.0327662037037037</v>
      </c>
      <c r="L245" s="198"/>
      <c r="M245" s="198"/>
      <c r="N245" s="485">
        <f>H245+I245+J245+K245+L245+M245</f>
        <v>0.06331018518518518</v>
      </c>
      <c r="O245" s="424"/>
      <c r="P245" s="199"/>
      <c r="Q245" s="205">
        <v>1</v>
      </c>
      <c r="R245" s="458">
        <v>1</v>
      </c>
      <c r="S245" s="200"/>
      <c r="T245" s="200"/>
      <c r="U245" s="474">
        <f t="shared" si="11"/>
        <v>2</v>
      </c>
      <c r="V245" s="358">
        <v>1</v>
      </c>
      <c r="W245" s="359">
        <f t="shared" si="12"/>
        <v>1</v>
      </c>
      <c r="X245" s="359"/>
      <c r="Y245" s="359"/>
      <c r="Z245" s="359"/>
      <c r="AA245" s="359"/>
      <c r="AB245" s="360"/>
      <c r="AC245" s="359"/>
      <c r="AD245" s="359"/>
    </row>
    <row r="246" spans="1:30" s="217" customFormat="1" ht="12">
      <c r="A246" s="364">
        <f t="shared" si="13"/>
        <v>242</v>
      </c>
      <c r="B246" s="362" t="s">
        <v>1338</v>
      </c>
      <c r="C246" s="362" t="s">
        <v>75</v>
      </c>
      <c r="D246" s="208" t="s">
        <v>1104</v>
      </c>
      <c r="E246" s="362" t="s">
        <v>3792</v>
      </c>
      <c r="F246" s="208" t="s">
        <v>390</v>
      </c>
      <c r="G246" s="365" t="s">
        <v>169</v>
      </c>
      <c r="H246" s="203"/>
      <c r="I246" s="207"/>
      <c r="J246" s="227">
        <v>0.03134259259259259</v>
      </c>
      <c r="K246" s="446">
        <v>0.032060185185185185</v>
      </c>
      <c r="L246" s="198"/>
      <c r="M246" s="198"/>
      <c r="N246" s="485">
        <f>H246+I246+J246+K246+L246+M246</f>
        <v>0.06340277777777778</v>
      </c>
      <c r="O246" s="424"/>
      <c r="P246" s="199"/>
      <c r="Q246" s="205">
        <v>1</v>
      </c>
      <c r="R246" s="458">
        <v>1</v>
      </c>
      <c r="S246" s="200"/>
      <c r="T246" s="200"/>
      <c r="U246" s="474">
        <f t="shared" si="11"/>
        <v>2</v>
      </c>
      <c r="V246" s="358">
        <v>1</v>
      </c>
      <c r="W246" s="359">
        <f t="shared" si="12"/>
        <v>1</v>
      </c>
      <c r="X246" s="359"/>
      <c r="Y246" s="359"/>
      <c r="Z246" s="359"/>
      <c r="AA246" s="359"/>
      <c r="AB246" s="360"/>
      <c r="AC246" s="359"/>
      <c r="AD246" s="359"/>
    </row>
    <row r="247" spans="1:30" s="217" customFormat="1" ht="12">
      <c r="A247" s="364">
        <f t="shared" si="13"/>
        <v>243</v>
      </c>
      <c r="B247" s="361" t="s">
        <v>59</v>
      </c>
      <c r="C247" s="361" t="s">
        <v>3718</v>
      </c>
      <c r="D247" s="362" t="s">
        <v>1104</v>
      </c>
      <c r="E247" s="361" t="s">
        <v>3830</v>
      </c>
      <c r="F247" s="361" t="s">
        <v>390</v>
      </c>
      <c r="G247" s="363" t="s">
        <v>1676</v>
      </c>
      <c r="H247" s="203"/>
      <c r="I247" s="196"/>
      <c r="J247" s="227"/>
      <c r="K247" s="446">
        <v>0.03232638888888889</v>
      </c>
      <c r="L247" s="255">
        <v>0.031180555555555555</v>
      </c>
      <c r="M247" s="198"/>
      <c r="N247" s="485">
        <f>H247+I247+J247+K247+L247+M247</f>
        <v>0.06350694444444445</v>
      </c>
      <c r="O247" s="424"/>
      <c r="P247" s="199"/>
      <c r="Q247" s="205"/>
      <c r="R247" s="457">
        <v>1</v>
      </c>
      <c r="S247" s="200">
        <v>1</v>
      </c>
      <c r="T247" s="200"/>
      <c r="U247" s="474">
        <f t="shared" si="11"/>
        <v>2</v>
      </c>
      <c r="V247" s="358">
        <v>1</v>
      </c>
      <c r="W247" s="359">
        <f t="shared" si="12"/>
        <v>1</v>
      </c>
      <c r="X247" s="359"/>
      <c r="Y247" s="359"/>
      <c r="Z247" s="359"/>
      <c r="AA247" s="359"/>
      <c r="AB247" s="360"/>
      <c r="AC247" s="359"/>
      <c r="AD247" s="359"/>
    </row>
    <row r="248" spans="1:30" s="217" customFormat="1" ht="12">
      <c r="A248" s="364">
        <f t="shared" si="13"/>
        <v>244</v>
      </c>
      <c r="B248" s="362" t="s">
        <v>1352</v>
      </c>
      <c r="C248" s="362" t="s">
        <v>3842</v>
      </c>
      <c r="D248" s="362" t="s">
        <v>1104</v>
      </c>
      <c r="E248" s="362" t="s">
        <v>19</v>
      </c>
      <c r="F248" s="362" t="s">
        <v>390</v>
      </c>
      <c r="G248" s="365" t="s">
        <v>1353</v>
      </c>
      <c r="H248" s="203"/>
      <c r="I248" s="207"/>
      <c r="J248" s="227">
        <v>0.0334375</v>
      </c>
      <c r="K248" s="446">
        <v>0.030300925925925926</v>
      </c>
      <c r="L248" s="198"/>
      <c r="M248" s="198"/>
      <c r="N248" s="485">
        <f>H248+I248+J248+K248+L248+M248</f>
        <v>0.06373842592592593</v>
      </c>
      <c r="O248" s="424"/>
      <c r="P248" s="199"/>
      <c r="Q248" s="205">
        <v>1</v>
      </c>
      <c r="R248" s="457">
        <v>1</v>
      </c>
      <c r="S248" s="200"/>
      <c r="T248" s="200"/>
      <c r="U248" s="474">
        <f t="shared" si="11"/>
        <v>2</v>
      </c>
      <c r="V248" s="358">
        <v>1</v>
      </c>
      <c r="W248" s="359">
        <f t="shared" si="12"/>
        <v>1</v>
      </c>
      <c r="X248" s="359"/>
      <c r="Y248" s="359"/>
      <c r="Z248" s="359"/>
      <c r="AA248" s="359"/>
      <c r="AB248" s="360"/>
      <c r="AC248" s="359"/>
      <c r="AD248" s="359"/>
    </row>
    <row r="249" spans="1:30" s="217" customFormat="1" ht="12">
      <c r="A249" s="364">
        <f t="shared" si="13"/>
        <v>245</v>
      </c>
      <c r="B249" s="361" t="s">
        <v>246</v>
      </c>
      <c r="C249" s="361" t="s">
        <v>3770</v>
      </c>
      <c r="D249" s="362" t="s">
        <v>1104</v>
      </c>
      <c r="E249" s="361" t="s">
        <v>123</v>
      </c>
      <c r="F249" s="361" t="s">
        <v>390</v>
      </c>
      <c r="G249" s="363" t="s">
        <v>3801</v>
      </c>
      <c r="H249" s="203"/>
      <c r="I249" s="196">
        <v>0.030729166666666665</v>
      </c>
      <c r="J249" s="227">
        <v>0.0330787037037037</v>
      </c>
      <c r="K249" s="446"/>
      <c r="L249" s="198"/>
      <c r="M249" s="198"/>
      <c r="N249" s="485">
        <f>H249+I249+J249+K249+L249+M249</f>
        <v>0.06380787037037036</v>
      </c>
      <c r="O249" s="424"/>
      <c r="P249" s="199">
        <v>1</v>
      </c>
      <c r="Q249" s="205">
        <v>1</v>
      </c>
      <c r="R249" s="457"/>
      <c r="S249" s="200"/>
      <c r="T249" s="200"/>
      <c r="U249" s="474">
        <f t="shared" si="11"/>
        <v>2</v>
      </c>
      <c r="V249" s="358">
        <v>1</v>
      </c>
      <c r="W249" s="359">
        <f t="shared" si="12"/>
        <v>1</v>
      </c>
      <c r="X249" s="359"/>
      <c r="Y249" s="359"/>
      <c r="Z249" s="359"/>
      <c r="AA249" s="359"/>
      <c r="AB249" s="360"/>
      <c r="AC249" s="359"/>
      <c r="AD249" s="359"/>
    </row>
    <row r="250" spans="1:30" s="319" customFormat="1" ht="12">
      <c r="A250" s="320">
        <f t="shared" si="13"/>
        <v>246</v>
      </c>
      <c r="B250" s="322" t="s">
        <v>1403</v>
      </c>
      <c r="C250" s="322" t="s">
        <v>1404</v>
      </c>
      <c r="D250" s="324" t="s">
        <v>1103</v>
      </c>
      <c r="E250" s="322" t="s">
        <v>3848</v>
      </c>
      <c r="F250" s="322" t="s">
        <v>390</v>
      </c>
      <c r="G250" s="332" t="s">
        <v>1405</v>
      </c>
      <c r="H250" s="206"/>
      <c r="I250" s="233"/>
      <c r="J250" s="228">
        <v>0.03172453703703704</v>
      </c>
      <c r="K250" s="447">
        <v>0.03225694444444444</v>
      </c>
      <c r="L250" s="299"/>
      <c r="M250" s="198"/>
      <c r="N250" s="486">
        <f>H250+I250+J250+K250+L250+M250</f>
        <v>0.06398148148148147</v>
      </c>
      <c r="O250" s="426"/>
      <c r="P250" s="232"/>
      <c r="Q250" s="234">
        <v>1</v>
      </c>
      <c r="R250" s="455">
        <v>1</v>
      </c>
      <c r="S250" s="202"/>
      <c r="T250" s="200"/>
      <c r="U250" s="472">
        <f t="shared" si="11"/>
        <v>2</v>
      </c>
      <c r="V250" s="316">
        <v>1</v>
      </c>
      <c r="W250" s="359">
        <f t="shared" si="12"/>
        <v>1</v>
      </c>
      <c r="X250" s="317"/>
      <c r="Y250" s="317"/>
      <c r="Z250" s="317"/>
      <c r="AA250" s="317"/>
      <c r="AB250" s="318"/>
      <c r="AC250" s="317"/>
      <c r="AD250" s="317"/>
    </row>
    <row r="251" spans="1:30" s="217" customFormat="1" ht="12">
      <c r="A251" s="364">
        <f t="shared" si="13"/>
        <v>247</v>
      </c>
      <c r="B251" s="361" t="s">
        <v>173</v>
      </c>
      <c r="C251" s="361" t="s">
        <v>85</v>
      </c>
      <c r="D251" s="362" t="s">
        <v>1104</v>
      </c>
      <c r="E251" s="361" t="s">
        <v>3720</v>
      </c>
      <c r="F251" s="361" t="s">
        <v>390</v>
      </c>
      <c r="G251" s="363" t="s">
        <v>3734</v>
      </c>
      <c r="H251" s="203"/>
      <c r="I251" s="196">
        <v>0.029502314814814815</v>
      </c>
      <c r="J251" s="227"/>
      <c r="K251" s="446"/>
      <c r="L251" s="255">
        <v>0.03451388888888889</v>
      </c>
      <c r="M251" s="198"/>
      <c r="N251" s="485">
        <f>H251+I251+J251+K251+L251+M251</f>
        <v>0.0640162037037037</v>
      </c>
      <c r="O251" s="424"/>
      <c r="P251" s="199">
        <v>1</v>
      </c>
      <c r="Q251" s="205"/>
      <c r="R251" s="457"/>
      <c r="S251" s="200">
        <v>1</v>
      </c>
      <c r="T251" s="200"/>
      <c r="U251" s="474">
        <f t="shared" si="11"/>
        <v>2</v>
      </c>
      <c r="V251" s="358">
        <v>1</v>
      </c>
      <c r="W251" s="359">
        <f t="shared" si="12"/>
        <v>1</v>
      </c>
      <c r="X251" s="359"/>
      <c r="Y251" s="359"/>
      <c r="Z251" s="359"/>
      <c r="AA251" s="359"/>
      <c r="AB251" s="360"/>
      <c r="AC251" s="359"/>
      <c r="AD251" s="359"/>
    </row>
    <row r="252" spans="1:30" s="367" customFormat="1" ht="12">
      <c r="A252" s="364">
        <f t="shared" si="13"/>
        <v>248</v>
      </c>
      <c r="B252" s="361" t="s">
        <v>0</v>
      </c>
      <c r="C252" s="361" t="s">
        <v>1</v>
      </c>
      <c r="D252" s="362" t="s">
        <v>1104</v>
      </c>
      <c r="E252" s="361" t="s">
        <v>3</v>
      </c>
      <c r="F252" s="361" t="s">
        <v>390</v>
      </c>
      <c r="G252" s="363" t="s">
        <v>2</v>
      </c>
      <c r="H252" s="203"/>
      <c r="I252" s="196">
        <v>0.032546296296296295</v>
      </c>
      <c r="J252" s="227"/>
      <c r="K252" s="446">
        <v>0.03152777777777778</v>
      </c>
      <c r="L252" s="198"/>
      <c r="M252" s="198"/>
      <c r="N252" s="485">
        <f>H252+I252+J252+K252+L252+M252</f>
        <v>0.06407407407407407</v>
      </c>
      <c r="O252" s="424"/>
      <c r="P252" s="199">
        <v>1</v>
      </c>
      <c r="Q252" s="205"/>
      <c r="R252" s="457">
        <v>1</v>
      </c>
      <c r="S252" s="200"/>
      <c r="T252" s="200"/>
      <c r="U252" s="474">
        <f t="shared" si="11"/>
        <v>2</v>
      </c>
      <c r="V252" s="358">
        <v>1</v>
      </c>
      <c r="W252" s="359">
        <f t="shared" si="12"/>
        <v>1</v>
      </c>
      <c r="X252" s="366"/>
      <c r="Y252" s="366"/>
      <c r="Z252" s="366"/>
      <c r="AA252" s="366"/>
      <c r="AB252" s="369"/>
      <c r="AC252" s="366"/>
      <c r="AD252" s="366"/>
    </row>
    <row r="253" spans="1:30" s="217" customFormat="1" ht="12">
      <c r="A253" s="364">
        <f t="shared" si="13"/>
        <v>249</v>
      </c>
      <c r="B253" s="361" t="s">
        <v>1665</v>
      </c>
      <c r="C253" s="361" t="s">
        <v>1666</v>
      </c>
      <c r="D253" s="362" t="s">
        <v>1104</v>
      </c>
      <c r="E253" s="361" t="s">
        <v>3792</v>
      </c>
      <c r="F253" s="361" t="s">
        <v>390</v>
      </c>
      <c r="G253" s="363" t="s">
        <v>1217</v>
      </c>
      <c r="H253" s="203"/>
      <c r="I253" s="196"/>
      <c r="J253" s="227"/>
      <c r="K253" s="446">
        <v>0.03201388888888889</v>
      </c>
      <c r="L253" s="255">
        <v>0.0321875</v>
      </c>
      <c r="M253" s="198"/>
      <c r="N253" s="485">
        <f>H253+I253+J253+K253+L253+M253</f>
        <v>0.06420138888888889</v>
      </c>
      <c r="O253" s="424"/>
      <c r="P253" s="199"/>
      <c r="Q253" s="205"/>
      <c r="R253" s="457">
        <v>1</v>
      </c>
      <c r="S253" s="200">
        <v>1</v>
      </c>
      <c r="T253" s="200"/>
      <c r="U253" s="474">
        <f t="shared" si="11"/>
        <v>2</v>
      </c>
      <c r="V253" s="358">
        <v>1</v>
      </c>
      <c r="W253" s="359">
        <f t="shared" si="12"/>
        <v>1</v>
      </c>
      <c r="X253" s="359"/>
      <c r="Y253" s="359"/>
      <c r="Z253" s="359"/>
      <c r="AA253" s="359"/>
      <c r="AB253" s="360"/>
      <c r="AC253" s="359"/>
      <c r="AD253" s="359"/>
    </row>
    <row r="254" spans="1:30" s="217" customFormat="1" ht="12">
      <c r="A254" s="364">
        <f t="shared" si="13"/>
        <v>250</v>
      </c>
      <c r="B254" s="361" t="s">
        <v>1960</v>
      </c>
      <c r="C254" s="361" t="s">
        <v>27</v>
      </c>
      <c r="D254" s="362" t="s">
        <v>1104</v>
      </c>
      <c r="E254" s="361">
        <v>1985</v>
      </c>
      <c r="F254" s="361" t="s">
        <v>390</v>
      </c>
      <c r="G254" s="363" t="s">
        <v>71</v>
      </c>
      <c r="H254" s="203"/>
      <c r="I254" s="196"/>
      <c r="J254" s="227">
        <v>0.03525462962962963</v>
      </c>
      <c r="K254" s="446">
        <v>0.028981481481481483</v>
      </c>
      <c r="L254" s="198"/>
      <c r="M254" s="198"/>
      <c r="N254" s="485">
        <f>H254+I254+J254+K254+L254+M254</f>
        <v>0.0642361111111111</v>
      </c>
      <c r="O254" s="424"/>
      <c r="P254" s="199"/>
      <c r="Q254" s="205">
        <v>1</v>
      </c>
      <c r="R254" s="457">
        <v>1</v>
      </c>
      <c r="S254" s="200"/>
      <c r="T254" s="200"/>
      <c r="U254" s="474">
        <f t="shared" si="11"/>
        <v>2</v>
      </c>
      <c r="V254" s="358">
        <v>1</v>
      </c>
      <c r="W254" s="359">
        <f t="shared" si="12"/>
        <v>1</v>
      </c>
      <c r="X254" s="359"/>
      <c r="Y254" s="359"/>
      <c r="Z254" s="359"/>
      <c r="AA254" s="359"/>
      <c r="AB254" s="360"/>
      <c r="AC254" s="359"/>
      <c r="AD254" s="359"/>
    </row>
    <row r="255" spans="1:30" s="217" customFormat="1" ht="12">
      <c r="A255" s="364">
        <f t="shared" si="13"/>
        <v>251</v>
      </c>
      <c r="B255" s="361" t="s">
        <v>1655</v>
      </c>
      <c r="C255" s="361" t="s">
        <v>3749</v>
      </c>
      <c r="D255" s="362" t="s">
        <v>1104</v>
      </c>
      <c r="E255" s="361" t="s">
        <v>139</v>
      </c>
      <c r="F255" s="361" t="s">
        <v>390</v>
      </c>
      <c r="G255" s="363" t="s">
        <v>1656</v>
      </c>
      <c r="H255" s="203"/>
      <c r="I255" s="196"/>
      <c r="J255" s="227"/>
      <c r="K255" s="446">
        <v>0.0318287037037037</v>
      </c>
      <c r="L255" s="255">
        <v>0.0324537037037037</v>
      </c>
      <c r="M255" s="198"/>
      <c r="N255" s="485">
        <f>H255+I255+J255+K255+L255+M255</f>
        <v>0.0642824074074074</v>
      </c>
      <c r="O255" s="424"/>
      <c r="P255" s="199"/>
      <c r="Q255" s="205"/>
      <c r="R255" s="457">
        <v>1</v>
      </c>
      <c r="S255" s="200">
        <v>1</v>
      </c>
      <c r="T255" s="200"/>
      <c r="U255" s="474">
        <f t="shared" si="11"/>
        <v>2</v>
      </c>
      <c r="V255" s="358">
        <v>1</v>
      </c>
      <c r="W255" s="359">
        <f t="shared" si="12"/>
        <v>1</v>
      </c>
      <c r="X255" s="359"/>
      <c r="Y255" s="359"/>
      <c r="Z255" s="359"/>
      <c r="AA255" s="359"/>
      <c r="AB255" s="360"/>
      <c r="AC255" s="359"/>
      <c r="AD255" s="359"/>
    </row>
    <row r="256" spans="1:30" s="217" customFormat="1" ht="12">
      <c r="A256" s="364">
        <f t="shared" si="13"/>
        <v>252</v>
      </c>
      <c r="B256" s="208" t="s">
        <v>1692</v>
      </c>
      <c r="C256" s="208" t="s">
        <v>3832</v>
      </c>
      <c r="D256" s="208" t="s">
        <v>1104</v>
      </c>
      <c r="E256" s="372" t="s">
        <v>188</v>
      </c>
      <c r="F256" s="208" t="s">
        <v>390</v>
      </c>
      <c r="G256" s="373" t="s">
        <v>3779</v>
      </c>
      <c r="H256" s="225"/>
      <c r="I256" s="199"/>
      <c r="J256" s="227"/>
      <c r="K256" s="446">
        <v>0.03259259259259259</v>
      </c>
      <c r="L256" s="255">
        <v>0.031747685185185184</v>
      </c>
      <c r="M256" s="208"/>
      <c r="N256" s="485">
        <f>H256+I256+J256+K256+L256+M256</f>
        <v>0.06434027777777777</v>
      </c>
      <c r="O256" s="424"/>
      <c r="P256" s="199"/>
      <c r="Q256" s="205"/>
      <c r="R256" s="457">
        <v>1</v>
      </c>
      <c r="S256" s="200">
        <v>1</v>
      </c>
      <c r="T256" s="200"/>
      <c r="U256" s="474">
        <f t="shared" si="11"/>
        <v>2</v>
      </c>
      <c r="V256" s="358">
        <v>1</v>
      </c>
      <c r="W256" s="359">
        <f t="shared" si="12"/>
        <v>1</v>
      </c>
      <c r="X256" s="359"/>
      <c r="Y256" s="359"/>
      <c r="Z256" s="359"/>
      <c r="AA256" s="359"/>
      <c r="AB256" s="360"/>
      <c r="AC256" s="359"/>
      <c r="AD256" s="359"/>
    </row>
    <row r="257" spans="1:30" s="217" customFormat="1" ht="12">
      <c r="A257" s="364">
        <f t="shared" si="13"/>
        <v>253</v>
      </c>
      <c r="B257" s="362" t="s">
        <v>1684</v>
      </c>
      <c r="C257" s="362" t="s">
        <v>3832</v>
      </c>
      <c r="D257" s="362" t="s">
        <v>1104</v>
      </c>
      <c r="E257" s="362" t="s">
        <v>19</v>
      </c>
      <c r="F257" s="362" t="s">
        <v>390</v>
      </c>
      <c r="G257" s="365" t="s">
        <v>1217</v>
      </c>
      <c r="H257" s="203"/>
      <c r="I257" s="207"/>
      <c r="J257" s="227"/>
      <c r="K257" s="446">
        <v>0.03239583333333333</v>
      </c>
      <c r="L257" s="255">
        <v>0.03201388888888889</v>
      </c>
      <c r="M257" s="198"/>
      <c r="N257" s="485">
        <f>H257+I257+J257+K257+L257+M257</f>
        <v>0.06440972222222222</v>
      </c>
      <c r="O257" s="424"/>
      <c r="P257" s="199"/>
      <c r="Q257" s="205"/>
      <c r="R257" s="457">
        <v>1</v>
      </c>
      <c r="S257" s="200">
        <v>1</v>
      </c>
      <c r="T257" s="200"/>
      <c r="U257" s="474">
        <f t="shared" si="11"/>
        <v>2</v>
      </c>
      <c r="V257" s="359">
        <v>1</v>
      </c>
      <c r="W257" s="359">
        <f t="shared" si="12"/>
        <v>1</v>
      </c>
      <c r="X257" s="359"/>
      <c r="Y257" s="359"/>
      <c r="Z257" s="359"/>
      <c r="AA257" s="359"/>
      <c r="AB257" s="360"/>
      <c r="AC257" s="359"/>
      <c r="AD257" s="359"/>
    </row>
    <row r="258" spans="1:30" s="217" customFormat="1" ht="12">
      <c r="A258" s="364">
        <f t="shared" si="13"/>
        <v>254</v>
      </c>
      <c r="B258" s="361" t="s">
        <v>1980</v>
      </c>
      <c r="C258" s="361" t="s">
        <v>235</v>
      </c>
      <c r="D258" s="362" t="s">
        <v>1104</v>
      </c>
      <c r="E258" s="361">
        <v>1983</v>
      </c>
      <c r="F258" s="361" t="s">
        <v>390</v>
      </c>
      <c r="G258" s="363" t="s">
        <v>97</v>
      </c>
      <c r="H258" s="203"/>
      <c r="I258" s="196"/>
      <c r="J258" s="227">
        <v>0.03128472222222222</v>
      </c>
      <c r="K258" s="446">
        <v>0.03315972222222222</v>
      </c>
      <c r="L258" s="198"/>
      <c r="M258" s="198"/>
      <c r="N258" s="485">
        <f>H258+I258+J258+K258+L258+M258</f>
        <v>0.06444444444444444</v>
      </c>
      <c r="O258" s="424"/>
      <c r="P258" s="199"/>
      <c r="Q258" s="205">
        <v>1</v>
      </c>
      <c r="R258" s="457">
        <v>1</v>
      </c>
      <c r="S258" s="200"/>
      <c r="T258" s="200"/>
      <c r="U258" s="474">
        <f t="shared" si="11"/>
        <v>2</v>
      </c>
      <c r="V258" s="358">
        <v>1</v>
      </c>
      <c r="W258" s="359">
        <f t="shared" si="12"/>
        <v>1</v>
      </c>
      <c r="X258" s="359"/>
      <c r="Y258" s="359"/>
      <c r="Z258" s="359"/>
      <c r="AA258" s="359"/>
      <c r="AB258" s="360"/>
      <c r="AC258" s="359"/>
      <c r="AD258" s="359"/>
    </row>
    <row r="259" spans="1:30" s="217" customFormat="1" ht="12">
      <c r="A259" s="364">
        <f t="shared" si="13"/>
        <v>255</v>
      </c>
      <c r="B259" s="361" t="s">
        <v>1237</v>
      </c>
      <c r="C259" s="361" t="s">
        <v>41</v>
      </c>
      <c r="D259" s="362" t="s">
        <v>1104</v>
      </c>
      <c r="E259" s="361">
        <v>1959</v>
      </c>
      <c r="F259" s="361" t="s">
        <v>390</v>
      </c>
      <c r="G259" s="363" t="s">
        <v>1238</v>
      </c>
      <c r="H259" s="203"/>
      <c r="I259" s="196"/>
      <c r="J259" s="227">
        <v>0.03074074074074074</v>
      </c>
      <c r="K259" s="446"/>
      <c r="L259" s="255">
        <v>0.03377314814814815</v>
      </c>
      <c r="M259" s="198"/>
      <c r="N259" s="485">
        <f>H259+I259+J259+K259+L259+M259</f>
        <v>0.06451388888888888</v>
      </c>
      <c r="O259" s="424"/>
      <c r="P259" s="199"/>
      <c r="Q259" s="205">
        <v>1</v>
      </c>
      <c r="R259" s="457"/>
      <c r="S259" s="200">
        <v>1</v>
      </c>
      <c r="T259" s="200"/>
      <c r="U259" s="474">
        <f t="shared" si="11"/>
        <v>2</v>
      </c>
      <c r="V259" s="358">
        <v>1</v>
      </c>
      <c r="W259" s="359">
        <f t="shared" si="12"/>
        <v>1</v>
      </c>
      <c r="X259" s="359"/>
      <c r="Y259" s="359"/>
      <c r="Z259" s="359"/>
      <c r="AA259" s="359"/>
      <c r="AB259" s="360"/>
      <c r="AC259" s="359"/>
      <c r="AD259" s="359"/>
    </row>
    <row r="260" spans="1:30" s="217" customFormat="1" ht="12">
      <c r="A260" s="364">
        <f t="shared" si="13"/>
        <v>256</v>
      </c>
      <c r="B260" s="361" t="s">
        <v>1294</v>
      </c>
      <c r="C260" s="361" t="s">
        <v>3809</v>
      </c>
      <c r="D260" s="362" t="s">
        <v>1104</v>
      </c>
      <c r="E260" s="361" t="s">
        <v>198</v>
      </c>
      <c r="F260" s="361" t="s">
        <v>390</v>
      </c>
      <c r="G260" s="363" t="s">
        <v>109</v>
      </c>
      <c r="H260" s="203"/>
      <c r="I260" s="196"/>
      <c r="J260" s="227">
        <v>0.035960648148148144</v>
      </c>
      <c r="K260" s="446">
        <v>0.02855324074074074</v>
      </c>
      <c r="L260" s="198"/>
      <c r="M260" s="198"/>
      <c r="N260" s="485">
        <f>H260+I260+J260+K260+L260+M260</f>
        <v>0.06451388888888888</v>
      </c>
      <c r="O260" s="424"/>
      <c r="P260" s="199"/>
      <c r="Q260" s="205">
        <v>1</v>
      </c>
      <c r="R260" s="457">
        <v>1</v>
      </c>
      <c r="S260" s="200"/>
      <c r="T260" s="200"/>
      <c r="U260" s="474">
        <f t="shared" si="11"/>
        <v>2</v>
      </c>
      <c r="V260" s="358">
        <v>1</v>
      </c>
      <c r="W260" s="359">
        <f t="shared" si="12"/>
        <v>1</v>
      </c>
      <c r="X260" s="359"/>
      <c r="Y260" s="359"/>
      <c r="Z260" s="359"/>
      <c r="AA260" s="359"/>
      <c r="AB260" s="360"/>
      <c r="AC260" s="359"/>
      <c r="AD260" s="359"/>
    </row>
    <row r="261" spans="1:30" s="217" customFormat="1" ht="12">
      <c r="A261" s="364">
        <f t="shared" si="13"/>
        <v>257</v>
      </c>
      <c r="B261" s="361" t="s">
        <v>3760</v>
      </c>
      <c r="C261" s="361" t="s">
        <v>3761</v>
      </c>
      <c r="D261" s="362" t="s">
        <v>1104</v>
      </c>
      <c r="E261" s="361" t="s">
        <v>3763</v>
      </c>
      <c r="F261" s="361" t="s">
        <v>390</v>
      </c>
      <c r="G261" s="363" t="s">
        <v>3762</v>
      </c>
      <c r="H261" s="203">
        <v>0.03225694444444444</v>
      </c>
      <c r="I261" s="196">
        <v>0.03231481481481482</v>
      </c>
      <c r="J261" s="227"/>
      <c r="K261" s="446"/>
      <c r="L261" s="198"/>
      <c r="M261" s="198"/>
      <c r="N261" s="485">
        <f>H261+I261+J261+K261+L261+M261</f>
        <v>0.06457175925925926</v>
      </c>
      <c r="O261" s="424">
        <v>1</v>
      </c>
      <c r="P261" s="199">
        <v>1</v>
      </c>
      <c r="Q261" s="205"/>
      <c r="R261" s="457"/>
      <c r="S261" s="200"/>
      <c r="T261" s="200"/>
      <c r="U261" s="474">
        <f t="shared" si="11"/>
        <v>2</v>
      </c>
      <c r="V261" s="359">
        <v>1</v>
      </c>
      <c r="W261" s="359">
        <f t="shared" si="12"/>
        <v>1</v>
      </c>
      <c r="X261" s="359"/>
      <c r="Y261" s="359"/>
      <c r="Z261" s="359"/>
      <c r="AA261" s="359"/>
      <c r="AB261" s="360"/>
      <c r="AC261" s="359"/>
      <c r="AD261" s="359"/>
    </row>
    <row r="262" spans="1:30" s="217" customFormat="1" ht="12">
      <c r="A262" s="364">
        <f t="shared" si="13"/>
        <v>258</v>
      </c>
      <c r="B262" s="361" t="s">
        <v>189</v>
      </c>
      <c r="C262" s="361" t="s">
        <v>3809</v>
      </c>
      <c r="D262" s="362" t="s">
        <v>1104</v>
      </c>
      <c r="E262" s="361" t="s">
        <v>3787</v>
      </c>
      <c r="F262" s="361" t="s">
        <v>390</v>
      </c>
      <c r="G262" s="363" t="s">
        <v>3810</v>
      </c>
      <c r="H262" s="203"/>
      <c r="I262" s="196">
        <v>0.032337962962962964</v>
      </c>
      <c r="J262" s="227"/>
      <c r="K262" s="446">
        <v>0.03228009259259259</v>
      </c>
      <c r="L262" s="198"/>
      <c r="M262" s="198"/>
      <c r="N262" s="485">
        <f>H262+I262+J262+K262+L262+M262</f>
        <v>0.06461805555555555</v>
      </c>
      <c r="O262" s="424"/>
      <c r="P262" s="199">
        <v>1</v>
      </c>
      <c r="Q262" s="205"/>
      <c r="R262" s="457">
        <v>1</v>
      </c>
      <c r="S262" s="200"/>
      <c r="T262" s="200"/>
      <c r="U262" s="474">
        <f aca="true" t="shared" si="14" ref="U262:U325">SUM(O262:T262)</f>
        <v>2</v>
      </c>
      <c r="V262" s="358">
        <v>1</v>
      </c>
      <c r="W262" s="359">
        <f aca="true" t="shared" si="15" ref="W262:W325">IF(U262&gt;0,1,0)</f>
        <v>1</v>
      </c>
      <c r="X262" s="359"/>
      <c r="Y262" s="359"/>
      <c r="Z262" s="359"/>
      <c r="AA262" s="359"/>
      <c r="AB262" s="360"/>
      <c r="AC262" s="359"/>
      <c r="AD262" s="359"/>
    </row>
    <row r="263" spans="1:30" s="217" customFormat="1" ht="12">
      <c r="A263" s="364">
        <f t="shared" si="13"/>
        <v>259</v>
      </c>
      <c r="B263" s="361" t="s">
        <v>192</v>
      </c>
      <c r="C263" s="361" t="s">
        <v>3842</v>
      </c>
      <c r="D263" s="362" t="s">
        <v>1104</v>
      </c>
      <c r="E263" s="361" t="s">
        <v>3806</v>
      </c>
      <c r="F263" s="362" t="s">
        <v>390</v>
      </c>
      <c r="G263" s="363" t="s">
        <v>1328</v>
      </c>
      <c r="H263" s="203"/>
      <c r="I263" s="196">
        <v>0.031828703703703706</v>
      </c>
      <c r="J263" s="227">
        <v>0.032858796296296296</v>
      </c>
      <c r="K263" s="446"/>
      <c r="L263" s="198"/>
      <c r="M263" s="198"/>
      <c r="N263" s="485">
        <f>H263+I263+J263+K263+L263+M263</f>
        <v>0.06468750000000001</v>
      </c>
      <c r="O263" s="424"/>
      <c r="P263" s="199">
        <v>1</v>
      </c>
      <c r="Q263" s="205">
        <v>1</v>
      </c>
      <c r="R263" s="457"/>
      <c r="S263" s="200"/>
      <c r="T263" s="200"/>
      <c r="U263" s="474">
        <f t="shared" si="14"/>
        <v>2</v>
      </c>
      <c r="V263" s="358">
        <v>1</v>
      </c>
      <c r="W263" s="359">
        <f t="shared" si="15"/>
        <v>1</v>
      </c>
      <c r="X263" s="359"/>
      <c r="Y263" s="359"/>
      <c r="Z263" s="359"/>
      <c r="AA263" s="359"/>
      <c r="AB263" s="360"/>
      <c r="AC263" s="359"/>
      <c r="AD263" s="359"/>
    </row>
    <row r="264" spans="1:30" s="217" customFormat="1" ht="12">
      <c r="A264" s="364">
        <f t="shared" si="13"/>
        <v>260</v>
      </c>
      <c r="B264" s="361" t="s">
        <v>232</v>
      </c>
      <c r="C264" s="361" t="s">
        <v>3836</v>
      </c>
      <c r="D264" s="362" t="s">
        <v>1104</v>
      </c>
      <c r="E264" s="361" t="s">
        <v>3763</v>
      </c>
      <c r="F264" s="361" t="s">
        <v>390</v>
      </c>
      <c r="G264" s="363" t="s">
        <v>3734</v>
      </c>
      <c r="H264" s="203"/>
      <c r="I264" s="196">
        <v>0.03318287037037037</v>
      </c>
      <c r="J264" s="227">
        <v>0.03152777777777778</v>
      </c>
      <c r="K264" s="446"/>
      <c r="L264" s="198"/>
      <c r="M264" s="198"/>
      <c r="N264" s="485">
        <f>H264+I264+J264+K264+L264+M264</f>
        <v>0.06471064814814814</v>
      </c>
      <c r="O264" s="424"/>
      <c r="P264" s="199">
        <v>1</v>
      </c>
      <c r="Q264" s="205">
        <v>1</v>
      </c>
      <c r="R264" s="457"/>
      <c r="S264" s="200"/>
      <c r="T264" s="200"/>
      <c r="U264" s="474">
        <f t="shared" si="14"/>
        <v>2</v>
      </c>
      <c r="V264" s="358">
        <v>1</v>
      </c>
      <c r="W264" s="359">
        <f t="shared" si="15"/>
        <v>1</v>
      </c>
      <c r="X264" s="359"/>
      <c r="Y264" s="359"/>
      <c r="Z264" s="359"/>
      <c r="AA264" s="359"/>
      <c r="AB264" s="360"/>
      <c r="AC264" s="359"/>
      <c r="AD264" s="359"/>
    </row>
    <row r="265" spans="1:30" s="217" customFormat="1" ht="12">
      <c r="A265" s="364">
        <f t="shared" si="13"/>
        <v>261</v>
      </c>
      <c r="B265" s="361" t="s">
        <v>3808</v>
      </c>
      <c r="C265" s="361" t="s">
        <v>3728</v>
      </c>
      <c r="D265" s="362" t="s">
        <v>1104</v>
      </c>
      <c r="E265" s="361" t="s">
        <v>3802</v>
      </c>
      <c r="F265" s="361" t="s">
        <v>390</v>
      </c>
      <c r="G265" s="363" t="s">
        <v>3762</v>
      </c>
      <c r="H265" s="203">
        <v>0.03248842592592593</v>
      </c>
      <c r="I265" s="196">
        <v>0.032233796296296295</v>
      </c>
      <c r="J265" s="227"/>
      <c r="K265" s="446"/>
      <c r="L265" s="198"/>
      <c r="M265" s="198"/>
      <c r="N265" s="485">
        <f>H265+I265+J265+K265+L265+M265</f>
        <v>0.06472222222222222</v>
      </c>
      <c r="O265" s="424">
        <v>1</v>
      </c>
      <c r="P265" s="199">
        <v>1</v>
      </c>
      <c r="Q265" s="205"/>
      <c r="R265" s="457"/>
      <c r="S265" s="200"/>
      <c r="T265" s="200"/>
      <c r="U265" s="474">
        <f t="shared" si="14"/>
        <v>2</v>
      </c>
      <c r="V265" s="358">
        <v>1</v>
      </c>
      <c r="W265" s="359">
        <f t="shared" si="15"/>
        <v>1</v>
      </c>
      <c r="X265" s="359"/>
      <c r="Y265" s="359"/>
      <c r="Z265" s="359"/>
      <c r="AA265" s="359"/>
      <c r="AB265" s="360"/>
      <c r="AC265" s="359"/>
      <c r="AD265" s="359"/>
    </row>
    <row r="266" spans="1:30" s="217" customFormat="1" ht="12">
      <c r="A266" s="364">
        <f t="shared" si="13"/>
        <v>262</v>
      </c>
      <c r="B266" s="208" t="s">
        <v>1381</v>
      </c>
      <c r="C266" s="208" t="s">
        <v>3774</v>
      </c>
      <c r="D266" s="208" t="s">
        <v>1104</v>
      </c>
      <c r="E266" s="372" t="s">
        <v>3776</v>
      </c>
      <c r="F266" s="208" t="s">
        <v>390</v>
      </c>
      <c r="G266" s="373" t="s">
        <v>1382</v>
      </c>
      <c r="H266" s="225"/>
      <c r="I266" s="199"/>
      <c r="J266" s="227">
        <v>0.03119212962962963</v>
      </c>
      <c r="K266" s="446">
        <v>0.03369212962962963</v>
      </c>
      <c r="L266" s="198"/>
      <c r="M266" s="208"/>
      <c r="N266" s="485">
        <f>H266+I266+J266+K266+L266+M266</f>
        <v>0.06488425925925925</v>
      </c>
      <c r="O266" s="424"/>
      <c r="P266" s="199"/>
      <c r="Q266" s="205">
        <v>1</v>
      </c>
      <c r="R266" s="457">
        <v>1</v>
      </c>
      <c r="S266" s="200"/>
      <c r="T266" s="200"/>
      <c r="U266" s="474">
        <f t="shared" si="14"/>
        <v>2</v>
      </c>
      <c r="V266" s="358">
        <v>1</v>
      </c>
      <c r="W266" s="359">
        <f t="shared" si="15"/>
        <v>1</v>
      </c>
      <c r="X266" s="359"/>
      <c r="Y266" s="359"/>
      <c r="Z266" s="359"/>
      <c r="AA266" s="359"/>
      <c r="AB266" s="360"/>
      <c r="AC266" s="359"/>
      <c r="AD266" s="359"/>
    </row>
    <row r="267" spans="1:30" s="319" customFormat="1" ht="12">
      <c r="A267" s="320">
        <f t="shared" si="13"/>
        <v>263</v>
      </c>
      <c r="B267" s="321" t="s">
        <v>340</v>
      </c>
      <c r="C267" s="321" t="s">
        <v>341</v>
      </c>
      <c r="D267" s="321" t="s">
        <v>1103</v>
      </c>
      <c r="E267" s="321">
        <v>1980</v>
      </c>
      <c r="F267" s="322" t="s">
        <v>390</v>
      </c>
      <c r="G267" s="323" t="s">
        <v>342</v>
      </c>
      <c r="H267" s="209"/>
      <c r="I267" s="201">
        <v>0.033622685185185186</v>
      </c>
      <c r="J267" s="228">
        <v>0.03131944444444444</v>
      </c>
      <c r="K267" s="447"/>
      <c r="L267" s="299"/>
      <c r="M267" s="198"/>
      <c r="N267" s="486">
        <f>H267+I267+J267+K267+L267+M267</f>
        <v>0.06494212962962963</v>
      </c>
      <c r="O267" s="426"/>
      <c r="P267" s="232">
        <v>1</v>
      </c>
      <c r="Q267" s="234">
        <v>1</v>
      </c>
      <c r="R267" s="455"/>
      <c r="S267" s="202"/>
      <c r="T267" s="200"/>
      <c r="U267" s="472">
        <f t="shared" si="14"/>
        <v>2</v>
      </c>
      <c r="V267" s="317">
        <v>1</v>
      </c>
      <c r="W267" s="359">
        <f t="shared" si="15"/>
        <v>1</v>
      </c>
      <c r="X267" s="317"/>
      <c r="Y267" s="317"/>
      <c r="Z267" s="317"/>
      <c r="AA267" s="317"/>
      <c r="AB267" s="318"/>
      <c r="AC267" s="317"/>
      <c r="AD267" s="317"/>
    </row>
    <row r="268" spans="1:30" s="319" customFormat="1" ht="12">
      <c r="A268" s="320">
        <f t="shared" si="13"/>
        <v>264</v>
      </c>
      <c r="B268" s="322" t="s">
        <v>1637</v>
      </c>
      <c r="C268" s="322" t="s">
        <v>1638</v>
      </c>
      <c r="D268" s="324" t="s">
        <v>1103</v>
      </c>
      <c r="E268" s="322" t="s">
        <v>111</v>
      </c>
      <c r="F268" s="322" t="s">
        <v>390</v>
      </c>
      <c r="G268" s="332" t="s">
        <v>1639</v>
      </c>
      <c r="H268" s="206"/>
      <c r="I268" s="233"/>
      <c r="J268" s="228"/>
      <c r="K268" s="447">
        <v>0.030868055555555555</v>
      </c>
      <c r="L268" s="300">
        <v>0.03424768518518519</v>
      </c>
      <c r="M268" s="198"/>
      <c r="N268" s="486">
        <f>H268+I268+J268+K268+L268+M268</f>
        <v>0.06511574074074074</v>
      </c>
      <c r="O268" s="426"/>
      <c r="P268" s="232"/>
      <c r="Q268" s="234"/>
      <c r="R268" s="455">
        <v>1</v>
      </c>
      <c r="S268" s="202">
        <v>1</v>
      </c>
      <c r="T268" s="200"/>
      <c r="U268" s="472">
        <f t="shared" si="14"/>
        <v>2</v>
      </c>
      <c r="V268" s="316">
        <v>1</v>
      </c>
      <c r="W268" s="359">
        <f t="shared" si="15"/>
        <v>1</v>
      </c>
      <c r="X268" s="317"/>
      <c r="Y268" s="317"/>
      <c r="Z268" s="317"/>
      <c r="AA268" s="317"/>
      <c r="AB268" s="318"/>
      <c r="AC268" s="317"/>
      <c r="AD268" s="317"/>
    </row>
    <row r="269" spans="1:30" s="217" customFormat="1" ht="12">
      <c r="A269" s="364">
        <f t="shared" si="13"/>
        <v>265</v>
      </c>
      <c r="B269" s="361" t="s">
        <v>222</v>
      </c>
      <c r="C269" s="361" t="s">
        <v>3765</v>
      </c>
      <c r="D269" s="362" t="s">
        <v>1104</v>
      </c>
      <c r="E269" s="361" t="s">
        <v>221</v>
      </c>
      <c r="F269" s="361" t="s">
        <v>390</v>
      </c>
      <c r="G269" s="363" t="s">
        <v>3714</v>
      </c>
      <c r="H269" s="203"/>
      <c r="I269" s="196">
        <v>0.03420138888888889</v>
      </c>
      <c r="J269" s="227">
        <v>0.03097222222222222</v>
      </c>
      <c r="K269" s="446"/>
      <c r="L269" s="198"/>
      <c r="M269" s="198"/>
      <c r="N269" s="485">
        <f>H269+I269+J269+K269+L269+M269</f>
        <v>0.06517361111111111</v>
      </c>
      <c r="O269" s="424"/>
      <c r="P269" s="199">
        <v>1</v>
      </c>
      <c r="Q269" s="205">
        <v>1</v>
      </c>
      <c r="R269" s="457"/>
      <c r="S269" s="200"/>
      <c r="T269" s="200"/>
      <c r="U269" s="474">
        <f t="shared" si="14"/>
        <v>2</v>
      </c>
      <c r="V269" s="358">
        <v>1</v>
      </c>
      <c r="W269" s="359">
        <f t="shared" si="15"/>
        <v>1</v>
      </c>
      <c r="X269" s="359"/>
      <c r="Y269" s="359"/>
      <c r="Z269" s="359"/>
      <c r="AA269" s="359"/>
      <c r="AB269" s="360"/>
      <c r="AC269" s="359"/>
      <c r="AD269" s="359"/>
    </row>
    <row r="270" spans="1:30" s="217" customFormat="1" ht="12">
      <c r="A270" s="364">
        <f t="shared" si="13"/>
        <v>266</v>
      </c>
      <c r="B270" s="208" t="s">
        <v>1628</v>
      </c>
      <c r="C270" s="208" t="s">
        <v>3770</v>
      </c>
      <c r="D270" s="208" t="s">
        <v>1104</v>
      </c>
      <c r="E270" s="372" t="s">
        <v>3792</v>
      </c>
      <c r="F270" s="208" t="s">
        <v>390</v>
      </c>
      <c r="G270" s="373" t="s">
        <v>1629</v>
      </c>
      <c r="H270" s="225"/>
      <c r="I270" s="199"/>
      <c r="J270" s="227"/>
      <c r="K270" s="446">
        <v>0.030787037037037036</v>
      </c>
      <c r="L270" s="255">
        <v>0.0346875</v>
      </c>
      <c r="M270" s="208"/>
      <c r="N270" s="485">
        <f>H270+I270+J270+K270+L270+M270</f>
        <v>0.06547453703703704</v>
      </c>
      <c r="O270" s="424"/>
      <c r="P270" s="199"/>
      <c r="Q270" s="205"/>
      <c r="R270" s="457">
        <v>1</v>
      </c>
      <c r="S270" s="200">
        <v>1</v>
      </c>
      <c r="T270" s="200"/>
      <c r="U270" s="474">
        <f t="shared" si="14"/>
        <v>2</v>
      </c>
      <c r="V270" s="366">
        <v>1</v>
      </c>
      <c r="W270" s="359">
        <f t="shared" si="15"/>
        <v>1</v>
      </c>
      <c r="X270" s="359"/>
      <c r="Y270" s="359"/>
      <c r="Z270" s="359"/>
      <c r="AA270" s="359"/>
      <c r="AB270" s="360"/>
      <c r="AC270" s="359"/>
      <c r="AD270" s="359"/>
    </row>
    <row r="271" spans="1:30" s="217" customFormat="1" ht="12">
      <c r="A271" s="364">
        <f t="shared" si="13"/>
        <v>267</v>
      </c>
      <c r="B271" s="208" t="s">
        <v>1685</v>
      </c>
      <c r="C271" s="208" t="s">
        <v>1219</v>
      </c>
      <c r="D271" s="208" t="s">
        <v>1104</v>
      </c>
      <c r="E271" s="372" t="s">
        <v>43</v>
      </c>
      <c r="F271" s="208" t="s">
        <v>390</v>
      </c>
      <c r="G271" s="373" t="s">
        <v>1686</v>
      </c>
      <c r="H271" s="225"/>
      <c r="I271" s="199"/>
      <c r="J271" s="227"/>
      <c r="K271" s="446">
        <v>0.032511574074074075</v>
      </c>
      <c r="L271" s="255">
        <v>0.03300925925925926</v>
      </c>
      <c r="M271" s="208"/>
      <c r="N271" s="485">
        <f>H271+I271+J271+K271+L271+M271</f>
        <v>0.06552083333333333</v>
      </c>
      <c r="O271" s="424"/>
      <c r="P271" s="199"/>
      <c r="Q271" s="205"/>
      <c r="R271" s="458">
        <v>1</v>
      </c>
      <c r="S271" s="200">
        <v>1</v>
      </c>
      <c r="T271" s="200"/>
      <c r="U271" s="474">
        <f t="shared" si="14"/>
        <v>2</v>
      </c>
      <c r="V271" s="358">
        <v>1</v>
      </c>
      <c r="W271" s="359">
        <f t="shared" si="15"/>
        <v>1</v>
      </c>
      <c r="X271" s="359"/>
      <c r="Y271" s="359"/>
      <c r="Z271" s="359"/>
      <c r="AA271" s="359"/>
      <c r="AB271" s="360"/>
      <c r="AC271" s="359"/>
      <c r="AD271" s="359"/>
    </row>
    <row r="272" spans="1:30" s="217" customFormat="1" ht="12">
      <c r="A272" s="364">
        <f t="shared" si="13"/>
        <v>268</v>
      </c>
      <c r="B272" s="361" t="s">
        <v>140</v>
      </c>
      <c r="C272" s="361" t="s">
        <v>3778</v>
      </c>
      <c r="D272" s="362" t="s">
        <v>1104</v>
      </c>
      <c r="E272" s="361" t="s">
        <v>68</v>
      </c>
      <c r="F272" s="361" t="s">
        <v>390</v>
      </c>
      <c r="G272" s="363" t="s">
        <v>51</v>
      </c>
      <c r="H272" s="203"/>
      <c r="I272" s="196">
        <v>0.03293981481481482</v>
      </c>
      <c r="J272" s="227">
        <v>0.03262731481481481</v>
      </c>
      <c r="K272" s="446"/>
      <c r="L272" s="198"/>
      <c r="M272" s="198"/>
      <c r="N272" s="485">
        <f>H272+I272+J272+K272+L272+M272</f>
        <v>0.06556712962962963</v>
      </c>
      <c r="O272" s="424"/>
      <c r="P272" s="199">
        <v>1</v>
      </c>
      <c r="Q272" s="205">
        <v>1</v>
      </c>
      <c r="R272" s="458"/>
      <c r="S272" s="200"/>
      <c r="T272" s="200"/>
      <c r="U272" s="474">
        <f t="shared" si="14"/>
        <v>2</v>
      </c>
      <c r="V272" s="358">
        <v>1</v>
      </c>
      <c r="W272" s="359">
        <f t="shared" si="15"/>
        <v>1</v>
      </c>
      <c r="X272" s="359"/>
      <c r="Y272" s="359"/>
      <c r="Z272" s="359"/>
      <c r="AA272" s="359"/>
      <c r="AB272" s="360"/>
      <c r="AC272" s="359"/>
      <c r="AD272" s="359"/>
    </row>
    <row r="273" spans="1:30" s="217" customFormat="1" ht="12">
      <c r="A273" s="364">
        <f t="shared" si="13"/>
        <v>269</v>
      </c>
      <c r="B273" s="208" t="s">
        <v>1397</v>
      </c>
      <c r="C273" s="208" t="s">
        <v>80</v>
      </c>
      <c r="D273" s="208" t="s">
        <v>1104</v>
      </c>
      <c r="E273" s="372" t="s">
        <v>100</v>
      </c>
      <c r="F273" s="208" t="s">
        <v>390</v>
      </c>
      <c r="G273" s="373" t="s">
        <v>1748</v>
      </c>
      <c r="H273" s="225"/>
      <c r="I273" s="199"/>
      <c r="J273" s="227"/>
      <c r="K273" s="446">
        <v>0.03373842592592592</v>
      </c>
      <c r="L273" s="255">
        <v>0.03194444444444445</v>
      </c>
      <c r="M273" s="208"/>
      <c r="N273" s="485">
        <f>H273+I273+J273+K273+L273+M273</f>
        <v>0.06568287037037038</v>
      </c>
      <c r="O273" s="424"/>
      <c r="P273" s="199"/>
      <c r="Q273" s="205"/>
      <c r="R273" s="458">
        <v>1</v>
      </c>
      <c r="S273" s="200">
        <v>1</v>
      </c>
      <c r="T273" s="200"/>
      <c r="U273" s="474">
        <f t="shared" si="14"/>
        <v>2</v>
      </c>
      <c r="V273" s="358">
        <v>1</v>
      </c>
      <c r="W273" s="359">
        <f t="shared" si="15"/>
        <v>1</v>
      </c>
      <c r="X273" s="359"/>
      <c r="Y273" s="359"/>
      <c r="Z273" s="359"/>
      <c r="AA273" s="359"/>
      <c r="AB273" s="360"/>
      <c r="AC273" s="359"/>
      <c r="AD273" s="359"/>
    </row>
    <row r="274" spans="1:30" s="217" customFormat="1" ht="12">
      <c r="A274" s="364">
        <f t="shared" si="13"/>
        <v>270</v>
      </c>
      <c r="B274" s="361" t="s">
        <v>1230</v>
      </c>
      <c r="C274" s="361" t="s">
        <v>70</v>
      </c>
      <c r="D274" s="362" t="s">
        <v>1104</v>
      </c>
      <c r="E274" s="361">
        <v>1975</v>
      </c>
      <c r="F274" s="361" t="s">
        <v>390</v>
      </c>
      <c r="G274" s="363" t="s">
        <v>1231</v>
      </c>
      <c r="H274" s="203"/>
      <c r="I274" s="196"/>
      <c r="J274" s="227">
        <v>0.03518518518518518</v>
      </c>
      <c r="K274" s="446">
        <v>0.030590277777777775</v>
      </c>
      <c r="L274" s="198"/>
      <c r="M274" s="198"/>
      <c r="N274" s="485">
        <f>H274+I274+J274+K274+L274+M274</f>
        <v>0.06577546296296295</v>
      </c>
      <c r="O274" s="424"/>
      <c r="P274" s="199"/>
      <c r="Q274" s="205">
        <v>1</v>
      </c>
      <c r="R274" s="458">
        <v>1</v>
      </c>
      <c r="S274" s="200"/>
      <c r="T274" s="200"/>
      <c r="U274" s="474">
        <f t="shared" si="14"/>
        <v>2</v>
      </c>
      <c r="V274" s="358">
        <v>1</v>
      </c>
      <c r="W274" s="359">
        <f t="shared" si="15"/>
        <v>1</v>
      </c>
      <c r="X274" s="359"/>
      <c r="Y274" s="359"/>
      <c r="Z274" s="359"/>
      <c r="AA274" s="359"/>
      <c r="AB274" s="360"/>
      <c r="AC274" s="359"/>
      <c r="AD274" s="359"/>
    </row>
    <row r="275" spans="1:30" s="217" customFormat="1" ht="12">
      <c r="A275" s="364">
        <f t="shared" si="13"/>
        <v>271</v>
      </c>
      <c r="B275" s="362" t="s">
        <v>780</v>
      </c>
      <c r="C275" s="362" t="s">
        <v>3809</v>
      </c>
      <c r="D275" s="362" t="s">
        <v>1104</v>
      </c>
      <c r="E275" s="362">
        <v>1956</v>
      </c>
      <c r="F275" s="362" t="s">
        <v>390</v>
      </c>
      <c r="G275" s="365" t="s">
        <v>785</v>
      </c>
      <c r="H275" s="203">
        <v>0.03234953703703704</v>
      </c>
      <c r="I275" s="207"/>
      <c r="J275" s="227">
        <v>0.033483796296296296</v>
      </c>
      <c r="K275" s="446"/>
      <c r="L275" s="198"/>
      <c r="M275" s="198"/>
      <c r="N275" s="485">
        <f>H275+I275+J275+K275+L275+M275</f>
        <v>0.06583333333333333</v>
      </c>
      <c r="O275" s="424">
        <v>1</v>
      </c>
      <c r="P275" s="199"/>
      <c r="Q275" s="205">
        <v>1</v>
      </c>
      <c r="R275" s="458"/>
      <c r="S275" s="200"/>
      <c r="T275" s="200"/>
      <c r="U275" s="474">
        <f t="shared" si="14"/>
        <v>2</v>
      </c>
      <c r="V275" s="358">
        <v>1</v>
      </c>
      <c r="W275" s="359">
        <f t="shared" si="15"/>
        <v>1</v>
      </c>
      <c r="X275" s="359"/>
      <c r="Y275" s="359"/>
      <c r="Z275" s="359"/>
      <c r="AA275" s="359"/>
      <c r="AB275" s="360"/>
      <c r="AC275" s="359"/>
      <c r="AD275" s="359"/>
    </row>
    <row r="276" spans="1:30" s="217" customFormat="1" ht="12">
      <c r="A276" s="364">
        <f t="shared" si="13"/>
        <v>272</v>
      </c>
      <c r="B276" s="208" t="s">
        <v>1782</v>
      </c>
      <c r="C276" s="208" t="s">
        <v>1172</v>
      </c>
      <c r="D276" s="208" t="s">
        <v>1104</v>
      </c>
      <c r="E276" s="372" t="s">
        <v>3848</v>
      </c>
      <c r="F276" s="208" t="s">
        <v>390</v>
      </c>
      <c r="G276" s="373" t="s">
        <v>122</v>
      </c>
      <c r="H276" s="225"/>
      <c r="I276" s="199"/>
      <c r="J276" s="227"/>
      <c r="K276" s="446">
        <v>0.03456018518518519</v>
      </c>
      <c r="L276" s="255">
        <v>0.03128472222222222</v>
      </c>
      <c r="M276" s="208"/>
      <c r="N276" s="485">
        <f>H276+I276+J276+K276+L276+M276</f>
        <v>0.06584490740740741</v>
      </c>
      <c r="O276" s="424"/>
      <c r="P276" s="199"/>
      <c r="Q276" s="205"/>
      <c r="R276" s="458">
        <v>1</v>
      </c>
      <c r="S276" s="200">
        <v>1</v>
      </c>
      <c r="T276" s="200"/>
      <c r="U276" s="474">
        <f t="shared" si="14"/>
        <v>2</v>
      </c>
      <c r="V276" s="358">
        <v>1</v>
      </c>
      <c r="W276" s="359">
        <f t="shared" si="15"/>
        <v>1</v>
      </c>
      <c r="X276" s="359"/>
      <c r="Y276" s="359"/>
      <c r="Z276" s="359"/>
      <c r="AA276" s="359"/>
      <c r="AB276" s="360"/>
      <c r="AC276" s="359"/>
      <c r="AD276" s="359"/>
    </row>
    <row r="277" spans="1:30" s="217" customFormat="1" ht="12">
      <c r="A277" s="364">
        <f t="shared" si="13"/>
        <v>273</v>
      </c>
      <c r="B277" s="208" t="s">
        <v>1701</v>
      </c>
      <c r="C277" s="208" t="s">
        <v>36</v>
      </c>
      <c r="D277" s="208" t="s">
        <v>1104</v>
      </c>
      <c r="E277" s="372" t="s">
        <v>3830</v>
      </c>
      <c r="F277" s="208" t="s">
        <v>390</v>
      </c>
      <c r="G277" s="373" t="s">
        <v>60</v>
      </c>
      <c r="H277" s="225"/>
      <c r="I277" s="199"/>
      <c r="J277" s="227"/>
      <c r="K277" s="446">
        <v>0.03273148148148148</v>
      </c>
      <c r="L277" s="255">
        <v>0.033240740740740744</v>
      </c>
      <c r="M277" s="208"/>
      <c r="N277" s="485">
        <f>H277+I277+J277+K277+L277+M277</f>
        <v>0.06597222222222222</v>
      </c>
      <c r="O277" s="424"/>
      <c r="P277" s="199"/>
      <c r="Q277" s="205"/>
      <c r="R277" s="458">
        <v>1</v>
      </c>
      <c r="S277" s="200">
        <v>1</v>
      </c>
      <c r="T277" s="200"/>
      <c r="U277" s="474">
        <f t="shared" si="14"/>
        <v>2</v>
      </c>
      <c r="V277" s="358">
        <v>1</v>
      </c>
      <c r="W277" s="359">
        <f t="shared" si="15"/>
        <v>1</v>
      </c>
      <c r="X277" s="359"/>
      <c r="Y277" s="359"/>
      <c r="Z277" s="359"/>
      <c r="AA277" s="359"/>
      <c r="AB277" s="360"/>
      <c r="AC277" s="359"/>
      <c r="AD277" s="359"/>
    </row>
    <row r="278" spans="1:30" s="217" customFormat="1" ht="12">
      <c r="A278" s="364">
        <f t="shared" si="13"/>
        <v>274</v>
      </c>
      <c r="B278" s="208" t="s">
        <v>1715</v>
      </c>
      <c r="C278" s="208" t="s">
        <v>3836</v>
      </c>
      <c r="D278" s="208" t="s">
        <v>1104</v>
      </c>
      <c r="E278" s="372" t="s">
        <v>78</v>
      </c>
      <c r="F278" s="208" t="s">
        <v>390</v>
      </c>
      <c r="G278" s="373" t="s">
        <v>3829</v>
      </c>
      <c r="H278" s="225"/>
      <c r="I278" s="199"/>
      <c r="J278" s="227"/>
      <c r="K278" s="446">
        <v>0.032962962962962965</v>
      </c>
      <c r="L278" s="255">
        <v>0.03302083333333333</v>
      </c>
      <c r="M278" s="208"/>
      <c r="N278" s="485">
        <f>H278+I278+J278+K278+L278+M278</f>
        <v>0.0659837962962963</v>
      </c>
      <c r="O278" s="424"/>
      <c r="P278" s="199"/>
      <c r="Q278" s="205"/>
      <c r="R278" s="458">
        <v>1</v>
      </c>
      <c r="S278" s="200">
        <v>1</v>
      </c>
      <c r="T278" s="200"/>
      <c r="U278" s="474">
        <f t="shared" si="14"/>
        <v>2</v>
      </c>
      <c r="V278" s="358">
        <v>1</v>
      </c>
      <c r="W278" s="359">
        <f t="shared" si="15"/>
        <v>1</v>
      </c>
      <c r="X278" s="359"/>
      <c r="Y278" s="359"/>
      <c r="Z278" s="359"/>
      <c r="AA278" s="359"/>
      <c r="AB278" s="360"/>
      <c r="AC278" s="359"/>
      <c r="AD278" s="359"/>
    </row>
    <row r="279" spans="1:30" s="217" customFormat="1" ht="12">
      <c r="A279" s="364">
        <f t="shared" si="13"/>
        <v>275</v>
      </c>
      <c r="B279" s="361" t="s">
        <v>336</v>
      </c>
      <c r="C279" s="361" t="s">
        <v>70</v>
      </c>
      <c r="D279" s="362" t="s">
        <v>1104</v>
      </c>
      <c r="E279" s="361" t="s">
        <v>3802</v>
      </c>
      <c r="F279" s="361" t="s">
        <v>390</v>
      </c>
      <c r="G279" s="363" t="s">
        <v>3729</v>
      </c>
      <c r="H279" s="203">
        <v>0.033067129629629634</v>
      </c>
      <c r="I279" s="196">
        <v>0.03325231481481482</v>
      </c>
      <c r="J279" s="227"/>
      <c r="K279" s="446"/>
      <c r="L279" s="198"/>
      <c r="M279" s="198"/>
      <c r="N279" s="485">
        <f>H279+I279+J279+K279+L279+M279</f>
        <v>0.06631944444444446</v>
      </c>
      <c r="O279" s="424">
        <v>1</v>
      </c>
      <c r="P279" s="199">
        <v>1</v>
      </c>
      <c r="Q279" s="205"/>
      <c r="R279" s="457"/>
      <c r="S279" s="200"/>
      <c r="T279" s="200"/>
      <c r="U279" s="474">
        <f t="shared" si="14"/>
        <v>2</v>
      </c>
      <c r="V279" s="358">
        <v>1</v>
      </c>
      <c r="W279" s="359">
        <f t="shared" si="15"/>
        <v>1</v>
      </c>
      <c r="X279" s="359"/>
      <c r="Y279" s="359"/>
      <c r="Z279" s="359"/>
      <c r="AA279" s="359"/>
      <c r="AB279" s="360"/>
      <c r="AC279" s="359"/>
      <c r="AD279" s="359"/>
    </row>
    <row r="280" spans="1:30" s="217" customFormat="1" ht="12">
      <c r="A280" s="364">
        <f t="shared" si="13"/>
        <v>276</v>
      </c>
      <c r="B280" s="361" t="s">
        <v>1302</v>
      </c>
      <c r="C280" s="361" t="s">
        <v>1172</v>
      </c>
      <c r="D280" s="362" t="s">
        <v>1104</v>
      </c>
      <c r="E280" s="361" t="s">
        <v>3725</v>
      </c>
      <c r="F280" s="361" t="s">
        <v>390</v>
      </c>
      <c r="G280" s="363" t="s">
        <v>1303</v>
      </c>
      <c r="H280" s="203"/>
      <c r="I280" s="196"/>
      <c r="J280" s="227">
        <v>0.03412037037037037</v>
      </c>
      <c r="K280" s="446">
        <v>0.03222222222222222</v>
      </c>
      <c r="L280" s="198"/>
      <c r="M280" s="198"/>
      <c r="N280" s="485">
        <f>H280+I280+J280+K280+L280+M280</f>
        <v>0.06634259259259259</v>
      </c>
      <c r="O280" s="424"/>
      <c r="P280" s="199"/>
      <c r="Q280" s="205">
        <v>1</v>
      </c>
      <c r="R280" s="458">
        <v>1</v>
      </c>
      <c r="S280" s="200"/>
      <c r="T280" s="200"/>
      <c r="U280" s="474">
        <f t="shared" si="14"/>
        <v>2</v>
      </c>
      <c r="V280" s="358">
        <v>1</v>
      </c>
      <c r="W280" s="359">
        <f t="shared" si="15"/>
        <v>1</v>
      </c>
      <c r="X280" s="359"/>
      <c r="Y280" s="359"/>
      <c r="Z280" s="359"/>
      <c r="AA280" s="359"/>
      <c r="AB280" s="360"/>
      <c r="AC280" s="359"/>
      <c r="AD280" s="359"/>
    </row>
    <row r="281" spans="1:30" s="319" customFormat="1" ht="12">
      <c r="A281" s="320">
        <f t="shared" si="13"/>
        <v>277</v>
      </c>
      <c r="B281" s="321" t="s">
        <v>1964</v>
      </c>
      <c r="C281" s="321" t="s">
        <v>1175</v>
      </c>
      <c r="D281" s="321" t="s">
        <v>1103</v>
      </c>
      <c r="E281" s="321">
        <v>1973</v>
      </c>
      <c r="F281" s="322" t="s">
        <v>390</v>
      </c>
      <c r="G281" s="323" t="s">
        <v>3805</v>
      </c>
      <c r="H281" s="206"/>
      <c r="I281" s="201"/>
      <c r="J281" s="228">
        <v>0.03373842592592592</v>
      </c>
      <c r="K281" s="447">
        <v>0.03278935185185185</v>
      </c>
      <c r="L281" s="299"/>
      <c r="M281" s="198"/>
      <c r="N281" s="486">
        <f>H281+I281+J281+K281+L281+M281</f>
        <v>0.06652777777777777</v>
      </c>
      <c r="O281" s="426"/>
      <c r="P281" s="232"/>
      <c r="Q281" s="234">
        <v>1</v>
      </c>
      <c r="R281" s="455">
        <v>1</v>
      </c>
      <c r="S281" s="202"/>
      <c r="T281" s="200"/>
      <c r="U281" s="472">
        <f t="shared" si="14"/>
        <v>2</v>
      </c>
      <c r="V281" s="316">
        <v>1</v>
      </c>
      <c r="W281" s="359">
        <f t="shared" si="15"/>
        <v>1</v>
      </c>
      <c r="X281" s="317"/>
      <c r="Y281" s="317"/>
      <c r="Z281" s="317"/>
      <c r="AA281" s="317"/>
      <c r="AB281" s="318"/>
      <c r="AC281" s="317"/>
      <c r="AD281" s="317"/>
    </row>
    <row r="282" spans="1:30" s="319" customFormat="1" ht="12">
      <c r="A282" s="320">
        <f t="shared" si="13"/>
        <v>278</v>
      </c>
      <c r="B282" s="321" t="s">
        <v>266</v>
      </c>
      <c r="C282" s="321" t="s">
        <v>3738</v>
      </c>
      <c r="D282" s="321" t="s">
        <v>1103</v>
      </c>
      <c r="E282" s="321">
        <v>1980</v>
      </c>
      <c r="F282" s="322" t="s">
        <v>390</v>
      </c>
      <c r="G282" s="323" t="s">
        <v>3729</v>
      </c>
      <c r="H282" s="206"/>
      <c r="I282" s="201">
        <v>0.03283564814814815</v>
      </c>
      <c r="J282" s="228">
        <v>0.03369212962962963</v>
      </c>
      <c r="K282" s="447"/>
      <c r="L282" s="299"/>
      <c r="M282" s="198"/>
      <c r="N282" s="486">
        <f>H282+I282+J282+K282+L282+M282</f>
        <v>0.06652777777777777</v>
      </c>
      <c r="O282" s="426"/>
      <c r="P282" s="232">
        <v>1</v>
      </c>
      <c r="Q282" s="234">
        <v>1</v>
      </c>
      <c r="R282" s="459"/>
      <c r="S282" s="202"/>
      <c r="T282" s="200"/>
      <c r="U282" s="472">
        <f t="shared" si="14"/>
        <v>2</v>
      </c>
      <c r="V282" s="316">
        <v>1</v>
      </c>
      <c r="W282" s="359">
        <f t="shared" si="15"/>
        <v>1</v>
      </c>
      <c r="X282" s="317"/>
      <c r="Y282" s="317"/>
      <c r="Z282" s="317"/>
      <c r="AA282" s="317"/>
      <c r="AB282" s="318"/>
      <c r="AC282" s="317"/>
      <c r="AD282" s="317"/>
    </row>
    <row r="283" spans="1:30" s="217" customFormat="1" ht="12">
      <c r="A283" s="364">
        <f t="shared" si="13"/>
        <v>279</v>
      </c>
      <c r="B283" s="362" t="s">
        <v>1736</v>
      </c>
      <c r="C283" s="362" t="s">
        <v>3718</v>
      </c>
      <c r="D283" s="362" t="s">
        <v>1104</v>
      </c>
      <c r="E283" s="362" t="s">
        <v>3861</v>
      </c>
      <c r="F283" s="362" t="s">
        <v>390</v>
      </c>
      <c r="G283" s="365" t="s">
        <v>1537</v>
      </c>
      <c r="H283" s="203"/>
      <c r="I283" s="207"/>
      <c r="J283" s="227"/>
      <c r="K283" s="446">
        <v>0.03329861111111111</v>
      </c>
      <c r="L283" s="255">
        <v>0.033402777777777774</v>
      </c>
      <c r="M283" s="198"/>
      <c r="N283" s="485">
        <f>H283+I283+J283+K283+L283+M283</f>
        <v>0.06670138888888888</v>
      </c>
      <c r="O283" s="424"/>
      <c r="P283" s="199"/>
      <c r="Q283" s="205"/>
      <c r="R283" s="458">
        <v>1</v>
      </c>
      <c r="S283" s="200">
        <v>1</v>
      </c>
      <c r="T283" s="200"/>
      <c r="U283" s="474">
        <f t="shared" si="14"/>
        <v>2</v>
      </c>
      <c r="V283" s="359">
        <v>1</v>
      </c>
      <c r="W283" s="359">
        <f t="shared" si="15"/>
        <v>1</v>
      </c>
      <c r="X283" s="359"/>
      <c r="Y283" s="359"/>
      <c r="Z283" s="359"/>
      <c r="AA283" s="359"/>
      <c r="AB283" s="360"/>
      <c r="AC283" s="359"/>
      <c r="AD283" s="359"/>
    </row>
    <row r="284" spans="1:30" s="217" customFormat="1" ht="12">
      <c r="A284" s="364">
        <f t="shared" si="13"/>
        <v>280</v>
      </c>
      <c r="B284" s="362" t="s">
        <v>806</v>
      </c>
      <c r="C284" s="362" t="s">
        <v>3765</v>
      </c>
      <c r="D284" s="362" t="s">
        <v>1104</v>
      </c>
      <c r="E284" s="362">
        <v>1949</v>
      </c>
      <c r="F284" s="362" t="s">
        <v>390</v>
      </c>
      <c r="G284" s="365" t="s">
        <v>3829</v>
      </c>
      <c r="H284" s="203">
        <v>0.032858796296296296</v>
      </c>
      <c r="I284" s="207"/>
      <c r="J284" s="227">
        <v>0.03390046296296296</v>
      </c>
      <c r="K284" s="446"/>
      <c r="L284" s="198"/>
      <c r="M284" s="198"/>
      <c r="N284" s="485">
        <f>H284+I284+J284+K284+L284+M284</f>
        <v>0.06675925925925925</v>
      </c>
      <c r="O284" s="424">
        <v>1</v>
      </c>
      <c r="P284" s="199"/>
      <c r="Q284" s="205">
        <v>1</v>
      </c>
      <c r="R284" s="457"/>
      <c r="S284" s="200"/>
      <c r="T284" s="200"/>
      <c r="U284" s="474">
        <f t="shared" si="14"/>
        <v>2</v>
      </c>
      <c r="V284" s="358">
        <v>1</v>
      </c>
      <c r="W284" s="359">
        <f t="shared" si="15"/>
        <v>1</v>
      </c>
      <c r="X284" s="359"/>
      <c r="Y284" s="359"/>
      <c r="Z284" s="359"/>
      <c r="AA284" s="359"/>
      <c r="AB284" s="360"/>
      <c r="AC284" s="359"/>
      <c r="AD284" s="359"/>
    </row>
    <row r="285" spans="1:30" s="217" customFormat="1" ht="12">
      <c r="A285" s="364">
        <f t="shared" si="13"/>
        <v>281</v>
      </c>
      <c r="B285" s="362" t="s">
        <v>3784</v>
      </c>
      <c r="C285" s="362" t="s">
        <v>3836</v>
      </c>
      <c r="D285" s="362" t="s">
        <v>1104</v>
      </c>
      <c r="E285" s="362" t="s">
        <v>221</v>
      </c>
      <c r="F285" s="362" t="s">
        <v>390</v>
      </c>
      <c r="G285" s="365" t="s">
        <v>1704</v>
      </c>
      <c r="H285" s="203"/>
      <c r="I285" s="207"/>
      <c r="J285" s="227"/>
      <c r="K285" s="446">
        <v>0.03297453703703704</v>
      </c>
      <c r="L285" s="255">
        <v>0.0338425925925926</v>
      </c>
      <c r="M285" s="198"/>
      <c r="N285" s="485">
        <f>H285+I285+J285+K285+L285+M285</f>
        <v>0.06681712962962963</v>
      </c>
      <c r="O285" s="424"/>
      <c r="P285" s="199"/>
      <c r="Q285" s="205"/>
      <c r="R285" s="458">
        <v>1</v>
      </c>
      <c r="S285" s="200">
        <v>1</v>
      </c>
      <c r="T285" s="200"/>
      <c r="U285" s="474">
        <f t="shared" si="14"/>
        <v>2</v>
      </c>
      <c r="V285" s="358">
        <v>1</v>
      </c>
      <c r="W285" s="359">
        <f t="shared" si="15"/>
        <v>1</v>
      </c>
      <c r="X285" s="359"/>
      <c r="Y285" s="359"/>
      <c r="Z285" s="359"/>
      <c r="AA285" s="359"/>
      <c r="AB285" s="360"/>
      <c r="AC285" s="359"/>
      <c r="AD285" s="359"/>
    </row>
    <row r="286" spans="1:30" s="217" customFormat="1" ht="12">
      <c r="A286" s="364">
        <f t="shared" si="13"/>
        <v>282</v>
      </c>
      <c r="B286" s="361" t="s">
        <v>1731</v>
      </c>
      <c r="C286" s="361" t="s">
        <v>3741</v>
      </c>
      <c r="D286" s="362" t="s">
        <v>1104</v>
      </c>
      <c r="E286" s="361" t="s">
        <v>294</v>
      </c>
      <c r="F286" s="361" t="s">
        <v>390</v>
      </c>
      <c r="G286" s="363" t="s">
        <v>1732</v>
      </c>
      <c r="H286" s="203"/>
      <c r="I286" s="196"/>
      <c r="J286" s="227"/>
      <c r="K286" s="446">
        <v>0.03315972222222222</v>
      </c>
      <c r="L286" s="255">
        <v>0.03365740740740741</v>
      </c>
      <c r="M286" s="198"/>
      <c r="N286" s="485">
        <f>H286+I286+J286+K286+L286+M286</f>
        <v>0.06681712962962963</v>
      </c>
      <c r="O286" s="424"/>
      <c r="P286" s="199"/>
      <c r="Q286" s="205"/>
      <c r="R286" s="458">
        <v>1</v>
      </c>
      <c r="S286" s="200">
        <v>1</v>
      </c>
      <c r="T286" s="200"/>
      <c r="U286" s="474">
        <f t="shared" si="14"/>
        <v>2</v>
      </c>
      <c r="V286" s="358">
        <v>1</v>
      </c>
      <c r="W286" s="359">
        <f t="shared" si="15"/>
        <v>1</v>
      </c>
      <c r="X286" s="359"/>
      <c r="Y286" s="359"/>
      <c r="Z286" s="359"/>
      <c r="AA286" s="359"/>
      <c r="AB286" s="360"/>
      <c r="AC286" s="359"/>
      <c r="AD286" s="359"/>
    </row>
    <row r="287" spans="1:30" s="217" customFormat="1" ht="12">
      <c r="A287" s="364">
        <f t="shared" si="13"/>
        <v>283</v>
      </c>
      <c r="B287" s="208" t="s">
        <v>352</v>
      </c>
      <c r="C287" s="208" t="s">
        <v>3794</v>
      </c>
      <c r="D287" s="208" t="s">
        <v>1104</v>
      </c>
      <c r="E287" s="372" t="s">
        <v>3720</v>
      </c>
      <c r="F287" s="208" t="s">
        <v>390</v>
      </c>
      <c r="G287" s="373" t="s">
        <v>1509</v>
      </c>
      <c r="H287" s="225"/>
      <c r="I287" s="199"/>
      <c r="J287" s="227"/>
      <c r="K287" s="446">
        <v>0.034270833333333334</v>
      </c>
      <c r="L287" s="255">
        <v>0.03273148148148148</v>
      </c>
      <c r="M287" s="208"/>
      <c r="N287" s="485">
        <f>H287+I287+J287+K287+L287+M287</f>
        <v>0.0670023148148148</v>
      </c>
      <c r="O287" s="424"/>
      <c r="P287" s="199"/>
      <c r="Q287" s="205"/>
      <c r="R287" s="458">
        <v>1</v>
      </c>
      <c r="S287" s="200">
        <v>1</v>
      </c>
      <c r="T287" s="200"/>
      <c r="U287" s="474">
        <f t="shared" si="14"/>
        <v>2</v>
      </c>
      <c r="V287" s="359">
        <v>1</v>
      </c>
      <c r="W287" s="359">
        <f t="shared" si="15"/>
        <v>1</v>
      </c>
      <c r="X287" s="359"/>
      <c r="Y287" s="359"/>
      <c r="Z287" s="359"/>
      <c r="AA287" s="359"/>
      <c r="AB287" s="360"/>
      <c r="AC287" s="359"/>
      <c r="AD287" s="359"/>
    </row>
    <row r="288" spans="1:30" s="217" customFormat="1" ht="12">
      <c r="A288" s="364">
        <f t="shared" si="13"/>
        <v>284</v>
      </c>
      <c r="B288" s="361" t="s">
        <v>1653</v>
      </c>
      <c r="C288" s="361" t="s">
        <v>63</v>
      </c>
      <c r="D288" s="362" t="s">
        <v>1104</v>
      </c>
      <c r="E288" s="361" t="s">
        <v>3848</v>
      </c>
      <c r="F288" s="361" t="s">
        <v>390</v>
      </c>
      <c r="G288" s="363" t="s">
        <v>65</v>
      </c>
      <c r="H288" s="203"/>
      <c r="I288" s="196"/>
      <c r="J288" s="227"/>
      <c r="K288" s="446">
        <v>0.03170138888888889</v>
      </c>
      <c r="L288" s="255">
        <v>0.03534722222222222</v>
      </c>
      <c r="M288" s="198"/>
      <c r="N288" s="485">
        <f>H288+I288+J288+K288+L288+M288</f>
        <v>0.0670486111111111</v>
      </c>
      <c r="O288" s="424"/>
      <c r="P288" s="199"/>
      <c r="Q288" s="205"/>
      <c r="R288" s="458">
        <v>1</v>
      </c>
      <c r="S288" s="200">
        <v>1</v>
      </c>
      <c r="T288" s="200"/>
      <c r="U288" s="474">
        <f t="shared" si="14"/>
        <v>2</v>
      </c>
      <c r="V288" s="358">
        <v>1</v>
      </c>
      <c r="W288" s="359">
        <f t="shared" si="15"/>
        <v>1</v>
      </c>
      <c r="X288" s="359"/>
      <c r="Y288" s="359"/>
      <c r="Z288" s="359"/>
      <c r="AA288" s="359"/>
      <c r="AB288" s="360"/>
      <c r="AC288" s="359"/>
      <c r="AD288" s="359"/>
    </row>
    <row r="289" spans="1:30" s="217" customFormat="1" ht="12">
      <c r="A289" s="364">
        <f t="shared" si="13"/>
        <v>285</v>
      </c>
      <c r="B289" s="375" t="s">
        <v>1730</v>
      </c>
      <c r="C289" s="375" t="s">
        <v>3728</v>
      </c>
      <c r="D289" s="375" t="s">
        <v>1104</v>
      </c>
      <c r="E289" s="375" t="s">
        <v>22</v>
      </c>
      <c r="F289" s="361" t="s">
        <v>390</v>
      </c>
      <c r="G289" s="376" t="s">
        <v>1311</v>
      </c>
      <c r="H289" s="203"/>
      <c r="I289" s="223"/>
      <c r="J289" s="227"/>
      <c r="K289" s="446">
        <v>0.03314814814814815</v>
      </c>
      <c r="L289" s="255">
        <v>0.03396990740740741</v>
      </c>
      <c r="M289" s="198"/>
      <c r="N289" s="485">
        <f>H289+I289+J289+K289+L289+M289</f>
        <v>0.06711805555555556</v>
      </c>
      <c r="O289" s="424"/>
      <c r="P289" s="199"/>
      <c r="Q289" s="205"/>
      <c r="R289" s="457">
        <v>1</v>
      </c>
      <c r="S289" s="200">
        <v>1</v>
      </c>
      <c r="T289" s="200"/>
      <c r="U289" s="474">
        <f t="shared" si="14"/>
        <v>2</v>
      </c>
      <c r="V289" s="358">
        <v>1</v>
      </c>
      <c r="W289" s="359">
        <f t="shared" si="15"/>
        <v>1</v>
      </c>
      <c r="X289" s="359"/>
      <c r="Y289" s="359"/>
      <c r="Z289" s="359"/>
      <c r="AA289" s="359"/>
      <c r="AB289" s="360"/>
      <c r="AC289" s="359"/>
      <c r="AD289" s="359"/>
    </row>
    <row r="290" spans="1:30" s="319" customFormat="1" ht="12">
      <c r="A290" s="320">
        <f t="shared" si="13"/>
        <v>286</v>
      </c>
      <c r="B290" s="212" t="s">
        <v>1648</v>
      </c>
      <c r="C290" s="212" t="s">
        <v>3804</v>
      </c>
      <c r="D290" s="324" t="s">
        <v>1103</v>
      </c>
      <c r="E290" s="330" t="s">
        <v>3787</v>
      </c>
      <c r="F290" s="212" t="s">
        <v>390</v>
      </c>
      <c r="G290" s="331" t="s">
        <v>1585</v>
      </c>
      <c r="H290" s="436"/>
      <c r="I290" s="245"/>
      <c r="J290" s="229"/>
      <c r="K290" s="448">
        <v>0.032638888888888884</v>
      </c>
      <c r="L290" s="300">
        <v>0.03449074074074074</v>
      </c>
      <c r="M290" s="208"/>
      <c r="N290" s="486">
        <f>H290+I290+J290+K290+L290+M290</f>
        <v>0.06712962962962962</v>
      </c>
      <c r="O290" s="427"/>
      <c r="P290" s="245"/>
      <c r="Q290" s="247"/>
      <c r="R290" s="460">
        <v>1</v>
      </c>
      <c r="S290" s="202">
        <v>1</v>
      </c>
      <c r="T290" s="200"/>
      <c r="U290" s="475">
        <f t="shared" si="14"/>
        <v>2</v>
      </c>
      <c r="V290" s="316">
        <v>1</v>
      </c>
      <c r="W290" s="359">
        <f t="shared" si="15"/>
        <v>1</v>
      </c>
      <c r="X290" s="317"/>
      <c r="Y290" s="317"/>
      <c r="Z290" s="317"/>
      <c r="AA290" s="317"/>
      <c r="AB290" s="318"/>
      <c r="AC290" s="317"/>
      <c r="AD290" s="317"/>
    </row>
    <row r="291" spans="1:30" s="217" customFormat="1" ht="12">
      <c r="A291" s="364">
        <f t="shared" si="13"/>
        <v>287</v>
      </c>
      <c r="B291" s="362" t="s">
        <v>1694</v>
      </c>
      <c r="C291" s="362" t="s">
        <v>3728</v>
      </c>
      <c r="D291" s="362" t="s">
        <v>1104</v>
      </c>
      <c r="E291" s="362" t="s">
        <v>19</v>
      </c>
      <c r="F291" s="362" t="s">
        <v>390</v>
      </c>
      <c r="G291" s="365" t="s">
        <v>1695</v>
      </c>
      <c r="H291" s="203"/>
      <c r="I291" s="207"/>
      <c r="J291" s="227"/>
      <c r="K291" s="446">
        <v>0.03262731481481481</v>
      </c>
      <c r="L291" s="255">
        <v>0.034618055555555555</v>
      </c>
      <c r="M291" s="198"/>
      <c r="N291" s="485">
        <f>H291+I291+J291+K291+L291+M291</f>
        <v>0.06724537037037037</v>
      </c>
      <c r="O291" s="424"/>
      <c r="P291" s="199"/>
      <c r="Q291" s="205"/>
      <c r="R291" s="458">
        <v>1</v>
      </c>
      <c r="S291" s="200">
        <v>1</v>
      </c>
      <c r="T291" s="200"/>
      <c r="U291" s="474">
        <f t="shared" si="14"/>
        <v>2</v>
      </c>
      <c r="V291" s="358">
        <v>1</v>
      </c>
      <c r="W291" s="359">
        <f t="shared" si="15"/>
        <v>1</v>
      </c>
      <c r="X291" s="359"/>
      <c r="Y291" s="359"/>
      <c r="Z291" s="359"/>
      <c r="AA291" s="359"/>
      <c r="AB291" s="360"/>
      <c r="AC291" s="359"/>
      <c r="AD291" s="359"/>
    </row>
    <row r="292" spans="1:30" s="217" customFormat="1" ht="12">
      <c r="A292" s="364">
        <f t="shared" si="13"/>
        <v>288</v>
      </c>
      <c r="B292" s="208" t="s">
        <v>336</v>
      </c>
      <c r="C292" s="208" t="s">
        <v>67</v>
      </c>
      <c r="D292" s="208" t="s">
        <v>1104</v>
      </c>
      <c r="E292" s="372" t="s">
        <v>3751</v>
      </c>
      <c r="F292" s="208" t="s">
        <v>390</v>
      </c>
      <c r="G292" s="373" t="s">
        <v>1765</v>
      </c>
      <c r="H292" s="225"/>
      <c r="I292" s="199"/>
      <c r="J292" s="227"/>
      <c r="K292" s="446">
        <v>0.034305555555555554</v>
      </c>
      <c r="L292" s="255">
        <v>0.03318287037037037</v>
      </c>
      <c r="M292" s="208"/>
      <c r="N292" s="485">
        <f>H292+I292+J292+K292+L292+M292</f>
        <v>0.06748842592592592</v>
      </c>
      <c r="O292" s="424"/>
      <c r="P292" s="199"/>
      <c r="Q292" s="205"/>
      <c r="R292" s="457">
        <v>1</v>
      </c>
      <c r="S292" s="200">
        <v>1</v>
      </c>
      <c r="T292" s="200"/>
      <c r="U292" s="474">
        <f t="shared" si="14"/>
        <v>2</v>
      </c>
      <c r="V292" s="358">
        <v>1</v>
      </c>
      <c r="W292" s="359">
        <f t="shared" si="15"/>
        <v>1</v>
      </c>
      <c r="X292" s="359"/>
      <c r="Y292" s="359"/>
      <c r="Z292" s="359"/>
      <c r="AA292" s="359"/>
      <c r="AB292" s="360"/>
      <c r="AC292" s="359"/>
      <c r="AD292" s="359"/>
    </row>
    <row r="293" spans="1:30" s="217" customFormat="1" ht="12">
      <c r="A293" s="364">
        <f t="shared" si="13"/>
        <v>289</v>
      </c>
      <c r="B293" s="375" t="s">
        <v>1967</v>
      </c>
      <c r="C293" s="375" t="s">
        <v>3842</v>
      </c>
      <c r="D293" s="375" t="s">
        <v>1104</v>
      </c>
      <c r="E293" s="375">
        <v>1961</v>
      </c>
      <c r="F293" s="361" t="s">
        <v>390</v>
      </c>
      <c r="G293" s="376" t="s">
        <v>3805</v>
      </c>
      <c r="H293" s="203"/>
      <c r="I293" s="223"/>
      <c r="J293" s="227">
        <v>0.03298611111111111</v>
      </c>
      <c r="K293" s="446">
        <v>0.03462962962962963</v>
      </c>
      <c r="L293" s="198"/>
      <c r="M293" s="198"/>
      <c r="N293" s="485">
        <f>H293+I293+J293+K293+L293+M293</f>
        <v>0.06761574074074074</v>
      </c>
      <c r="O293" s="424"/>
      <c r="P293" s="199"/>
      <c r="Q293" s="205">
        <v>1</v>
      </c>
      <c r="R293" s="457">
        <v>1</v>
      </c>
      <c r="S293" s="200"/>
      <c r="T293" s="200"/>
      <c r="U293" s="474">
        <f t="shared" si="14"/>
        <v>2</v>
      </c>
      <c r="V293" s="358">
        <v>1</v>
      </c>
      <c r="W293" s="359">
        <f t="shared" si="15"/>
        <v>1</v>
      </c>
      <c r="X293" s="359"/>
      <c r="Y293" s="359"/>
      <c r="Z293" s="359"/>
      <c r="AA293" s="359"/>
      <c r="AB293" s="360"/>
      <c r="AC293" s="359"/>
      <c r="AD293" s="359"/>
    </row>
    <row r="294" spans="1:30" s="217" customFormat="1" ht="12">
      <c r="A294" s="364">
        <f t="shared" si="13"/>
        <v>290</v>
      </c>
      <c r="B294" s="361" t="s">
        <v>1729</v>
      </c>
      <c r="C294" s="361" t="s">
        <v>1172</v>
      </c>
      <c r="D294" s="362" t="s">
        <v>1104</v>
      </c>
      <c r="E294" s="361" t="s">
        <v>3735</v>
      </c>
      <c r="F294" s="361" t="s">
        <v>390</v>
      </c>
      <c r="G294" s="363" t="s">
        <v>3754</v>
      </c>
      <c r="H294" s="203"/>
      <c r="I294" s="196"/>
      <c r="J294" s="227"/>
      <c r="K294" s="446">
        <v>0.03310185185185185</v>
      </c>
      <c r="L294" s="255">
        <v>0.03454861111111111</v>
      </c>
      <c r="M294" s="198"/>
      <c r="N294" s="485">
        <f>H294+I294+J294+K294+L294+M294</f>
        <v>0.06765046296296295</v>
      </c>
      <c r="O294" s="424"/>
      <c r="P294" s="199"/>
      <c r="Q294" s="205"/>
      <c r="R294" s="457">
        <v>1</v>
      </c>
      <c r="S294" s="200">
        <v>1</v>
      </c>
      <c r="T294" s="200"/>
      <c r="U294" s="474">
        <f t="shared" si="14"/>
        <v>2</v>
      </c>
      <c r="V294" s="358">
        <v>1</v>
      </c>
      <c r="W294" s="359">
        <f t="shared" si="15"/>
        <v>1</v>
      </c>
      <c r="X294" s="359"/>
      <c r="Y294" s="359"/>
      <c r="Z294" s="359"/>
      <c r="AA294" s="359"/>
      <c r="AB294" s="360"/>
      <c r="AC294" s="359"/>
      <c r="AD294" s="359"/>
    </row>
    <row r="295" spans="1:30" s="217" customFormat="1" ht="12">
      <c r="A295" s="364">
        <f t="shared" si="13"/>
        <v>291</v>
      </c>
      <c r="B295" s="361" t="s">
        <v>1983</v>
      </c>
      <c r="C295" s="361" t="s">
        <v>3809</v>
      </c>
      <c r="D295" s="362" t="s">
        <v>1104</v>
      </c>
      <c r="E295" s="361">
        <v>1947</v>
      </c>
      <c r="F295" s="361" t="s">
        <v>390</v>
      </c>
      <c r="G295" s="363" t="s">
        <v>3864</v>
      </c>
      <c r="H295" s="203"/>
      <c r="I295" s="196"/>
      <c r="J295" s="227">
        <v>0.03131944444444444</v>
      </c>
      <c r="K295" s="446"/>
      <c r="L295" s="255">
        <v>0.0364699074074074</v>
      </c>
      <c r="M295" s="198"/>
      <c r="N295" s="485">
        <f>H295+I295+J295+K295+L295+M295</f>
        <v>0.06778935185185184</v>
      </c>
      <c r="O295" s="424"/>
      <c r="P295" s="199"/>
      <c r="Q295" s="205">
        <v>1</v>
      </c>
      <c r="R295" s="457"/>
      <c r="S295" s="200">
        <v>1</v>
      </c>
      <c r="T295" s="200"/>
      <c r="U295" s="474">
        <f t="shared" si="14"/>
        <v>2</v>
      </c>
      <c r="V295" s="358">
        <v>1</v>
      </c>
      <c r="W295" s="359">
        <f t="shared" si="15"/>
        <v>1</v>
      </c>
      <c r="X295" s="359"/>
      <c r="Y295" s="359"/>
      <c r="Z295" s="359"/>
      <c r="AA295" s="359"/>
      <c r="AB295" s="360"/>
      <c r="AC295" s="359"/>
      <c r="AD295" s="359"/>
    </row>
    <row r="296" spans="1:30" s="217" customFormat="1" ht="12">
      <c r="A296" s="364">
        <f t="shared" si="13"/>
        <v>292</v>
      </c>
      <c r="B296" s="361" t="s">
        <v>3815</v>
      </c>
      <c r="C296" s="361" t="s">
        <v>3774</v>
      </c>
      <c r="D296" s="362" t="s">
        <v>1104</v>
      </c>
      <c r="E296" s="361" t="s">
        <v>3735</v>
      </c>
      <c r="F296" s="361" t="s">
        <v>390</v>
      </c>
      <c r="G296" s="363" t="s">
        <v>3816</v>
      </c>
      <c r="H296" s="203">
        <v>0.03533564814814815</v>
      </c>
      <c r="I296" s="196">
        <v>0.03284722222222222</v>
      </c>
      <c r="J296" s="227"/>
      <c r="K296" s="446"/>
      <c r="L296" s="198"/>
      <c r="M296" s="198"/>
      <c r="N296" s="485">
        <f>H296+I296+J296+K296+L296+M296</f>
        <v>0.06818287037037038</v>
      </c>
      <c r="O296" s="424">
        <v>1</v>
      </c>
      <c r="P296" s="199">
        <v>1</v>
      </c>
      <c r="Q296" s="205"/>
      <c r="R296" s="458"/>
      <c r="S296" s="200"/>
      <c r="T296" s="200"/>
      <c r="U296" s="474">
        <f t="shared" si="14"/>
        <v>2</v>
      </c>
      <c r="V296" s="358">
        <v>1</v>
      </c>
      <c r="W296" s="359">
        <f t="shared" si="15"/>
        <v>1</v>
      </c>
      <c r="X296" s="359"/>
      <c r="Y296" s="359"/>
      <c r="Z296" s="359"/>
      <c r="AA296" s="359"/>
      <c r="AB296" s="360"/>
      <c r="AC296" s="359"/>
      <c r="AD296" s="359"/>
    </row>
    <row r="297" spans="1:30" s="217" customFormat="1" ht="12">
      <c r="A297" s="364">
        <f t="shared" si="13"/>
        <v>293</v>
      </c>
      <c r="B297" s="362" t="s">
        <v>1766</v>
      </c>
      <c r="C297" s="362" t="s">
        <v>3778</v>
      </c>
      <c r="D297" s="362" t="s">
        <v>1104</v>
      </c>
      <c r="E297" s="362" t="s">
        <v>3746</v>
      </c>
      <c r="F297" s="362" t="s">
        <v>390</v>
      </c>
      <c r="G297" s="365" t="s">
        <v>1767</v>
      </c>
      <c r="H297" s="203"/>
      <c r="I297" s="207"/>
      <c r="J297" s="227"/>
      <c r="K297" s="446">
        <v>0.03431712962962963</v>
      </c>
      <c r="L297" s="255">
        <v>0.033888888888888885</v>
      </c>
      <c r="M297" s="198"/>
      <c r="N297" s="485">
        <f>H297+I297+J297+K297+L297+M297</f>
        <v>0.06820601851851851</v>
      </c>
      <c r="O297" s="424"/>
      <c r="P297" s="199"/>
      <c r="Q297" s="205"/>
      <c r="R297" s="457">
        <v>1</v>
      </c>
      <c r="S297" s="200">
        <v>1</v>
      </c>
      <c r="T297" s="200"/>
      <c r="U297" s="474">
        <f t="shared" si="14"/>
        <v>2</v>
      </c>
      <c r="V297" s="358">
        <v>1</v>
      </c>
      <c r="W297" s="359">
        <f t="shared" si="15"/>
        <v>1</v>
      </c>
      <c r="X297" s="359"/>
      <c r="Y297" s="359"/>
      <c r="Z297" s="359"/>
      <c r="AA297" s="359"/>
      <c r="AB297" s="360"/>
      <c r="AC297" s="359"/>
      <c r="AD297" s="359"/>
    </row>
    <row r="298" spans="1:30" s="217" customFormat="1" ht="12">
      <c r="A298" s="364">
        <f t="shared" si="13"/>
        <v>294</v>
      </c>
      <c r="B298" s="362" t="s">
        <v>948</v>
      </c>
      <c r="C298" s="362" t="s">
        <v>57</v>
      </c>
      <c r="D298" s="362" t="s">
        <v>1104</v>
      </c>
      <c r="E298" s="362">
        <v>1941</v>
      </c>
      <c r="F298" s="362" t="s">
        <v>390</v>
      </c>
      <c r="G298" s="365" t="s">
        <v>952</v>
      </c>
      <c r="H298" s="203">
        <v>0.03533564814814815</v>
      </c>
      <c r="I298" s="207"/>
      <c r="J298" s="227">
        <v>0.03292824074074074</v>
      </c>
      <c r="K298" s="446"/>
      <c r="L298" s="198"/>
      <c r="M298" s="198"/>
      <c r="N298" s="485">
        <f>H298+I298+J298+K298+L298+M298</f>
        <v>0.06826388888888889</v>
      </c>
      <c r="O298" s="424">
        <v>1</v>
      </c>
      <c r="P298" s="199"/>
      <c r="Q298" s="205">
        <v>1</v>
      </c>
      <c r="R298" s="458"/>
      <c r="S298" s="200"/>
      <c r="T298" s="200"/>
      <c r="U298" s="474">
        <f t="shared" si="14"/>
        <v>2</v>
      </c>
      <c r="V298" s="358">
        <v>1</v>
      </c>
      <c r="W298" s="359">
        <f t="shared" si="15"/>
        <v>1</v>
      </c>
      <c r="X298" s="359"/>
      <c r="Y298" s="359"/>
      <c r="Z298" s="359"/>
      <c r="AA298" s="359"/>
      <c r="AB298" s="360"/>
      <c r="AC298" s="359"/>
      <c r="AD298" s="359"/>
    </row>
    <row r="299" spans="1:30" s="217" customFormat="1" ht="12">
      <c r="A299" s="364">
        <f t="shared" si="13"/>
        <v>295</v>
      </c>
      <c r="B299" s="208" t="s">
        <v>1641</v>
      </c>
      <c r="C299" s="208" t="s">
        <v>347</v>
      </c>
      <c r="D299" s="208" t="s">
        <v>1104</v>
      </c>
      <c r="E299" s="372" t="s">
        <v>3725</v>
      </c>
      <c r="F299" s="208" t="s">
        <v>390</v>
      </c>
      <c r="G299" s="373" t="s">
        <v>1607</v>
      </c>
      <c r="H299" s="225"/>
      <c r="I299" s="199"/>
      <c r="J299" s="227"/>
      <c r="K299" s="446">
        <v>0.03097222222222222</v>
      </c>
      <c r="L299" s="255">
        <v>0.0375462962962963</v>
      </c>
      <c r="M299" s="208"/>
      <c r="N299" s="485">
        <f>H299+I299+J299+K299+L299+M299</f>
        <v>0.06851851851851852</v>
      </c>
      <c r="O299" s="424"/>
      <c r="P299" s="199"/>
      <c r="Q299" s="205"/>
      <c r="R299" s="458">
        <v>1</v>
      </c>
      <c r="S299" s="200">
        <v>1</v>
      </c>
      <c r="T299" s="200"/>
      <c r="U299" s="474">
        <f t="shared" si="14"/>
        <v>2</v>
      </c>
      <c r="V299" s="359">
        <v>1</v>
      </c>
      <c r="W299" s="359">
        <f t="shared" si="15"/>
        <v>1</v>
      </c>
      <c r="X299" s="359"/>
      <c r="Y299" s="359"/>
      <c r="Z299" s="359"/>
      <c r="AA299" s="359"/>
      <c r="AB299" s="360"/>
      <c r="AC299" s="359"/>
      <c r="AD299" s="359"/>
    </row>
    <row r="300" spans="1:30" s="217" customFormat="1" ht="12">
      <c r="A300" s="364">
        <f t="shared" si="13"/>
        <v>296</v>
      </c>
      <c r="B300" s="378" t="s">
        <v>1764</v>
      </c>
      <c r="C300" s="378" t="s">
        <v>1349</v>
      </c>
      <c r="D300" s="362" t="s">
        <v>1104</v>
      </c>
      <c r="E300" s="378" t="s">
        <v>1351</v>
      </c>
      <c r="F300" s="362" t="s">
        <v>390</v>
      </c>
      <c r="G300" s="379" t="s">
        <v>3864</v>
      </c>
      <c r="H300" s="211"/>
      <c r="I300" s="207"/>
      <c r="J300" s="227"/>
      <c r="K300" s="446">
        <v>0.03425925925925926</v>
      </c>
      <c r="L300" s="255">
        <v>0.03428240740740741</v>
      </c>
      <c r="M300" s="198"/>
      <c r="N300" s="485">
        <f>H300+I300+J300+K300+L300+M300</f>
        <v>0.06854166666666667</v>
      </c>
      <c r="O300" s="424"/>
      <c r="P300" s="199"/>
      <c r="Q300" s="205"/>
      <c r="R300" s="458">
        <v>1</v>
      </c>
      <c r="S300" s="200">
        <v>1</v>
      </c>
      <c r="T300" s="200"/>
      <c r="U300" s="474">
        <f t="shared" si="14"/>
        <v>2</v>
      </c>
      <c r="V300" s="358">
        <v>1</v>
      </c>
      <c r="W300" s="359">
        <f t="shared" si="15"/>
        <v>1</v>
      </c>
      <c r="X300" s="359"/>
      <c r="Y300" s="359"/>
      <c r="Z300" s="359"/>
      <c r="AA300" s="359"/>
      <c r="AB300" s="360"/>
      <c r="AC300" s="359"/>
      <c r="AD300" s="359"/>
    </row>
    <row r="301" spans="1:30" s="217" customFormat="1" ht="12">
      <c r="A301" s="364">
        <f t="shared" si="13"/>
        <v>297</v>
      </c>
      <c r="B301" s="361" t="s">
        <v>3851</v>
      </c>
      <c r="C301" s="361" t="s">
        <v>3852</v>
      </c>
      <c r="D301" s="362" t="s">
        <v>1104</v>
      </c>
      <c r="E301" s="361" t="s">
        <v>3792</v>
      </c>
      <c r="F301" s="361" t="s">
        <v>390</v>
      </c>
      <c r="G301" s="363" t="s">
        <v>2877</v>
      </c>
      <c r="H301" s="211"/>
      <c r="I301" s="196">
        <v>0.031122685185185184</v>
      </c>
      <c r="J301" s="227"/>
      <c r="K301" s="446"/>
      <c r="L301" s="255">
        <v>0.037453703703703704</v>
      </c>
      <c r="M301" s="198"/>
      <c r="N301" s="485">
        <f>H301+I301+J301+K301+L301+M301</f>
        <v>0.0685763888888889</v>
      </c>
      <c r="O301" s="424"/>
      <c r="P301" s="199">
        <v>1</v>
      </c>
      <c r="Q301" s="205"/>
      <c r="R301" s="458"/>
      <c r="S301" s="200">
        <v>1</v>
      </c>
      <c r="T301" s="200"/>
      <c r="U301" s="474">
        <f t="shared" si="14"/>
        <v>2</v>
      </c>
      <c r="V301" s="358">
        <v>1</v>
      </c>
      <c r="W301" s="359">
        <f t="shared" si="15"/>
        <v>1</v>
      </c>
      <c r="X301" s="359"/>
      <c r="Y301" s="359"/>
      <c r="Z301" s="359"/>
      <c r="AA301" s="359"/>
      <c r="AB301" s="360"/>
      <c r="AC301" s="359"/>
      <c r="AD301" s="359"/>
    </row>
    <row r="302" spans="1:30" s="217" customFormat="1" ht="12">
      <c r="A302" s="364">
        <f t="shared" si="13"/>
        <v>298</v>
      </c>
      <c r="B302" s="361" t="s">
        <v>1957</v>
      </c>
      <c r="C302" s="361" t="s">
        <v>3794</v>
      </c>
      <c r="D302" s="362" t="s">
        <v>1104</v>
      </c>
      <c r="E302" s="361">
        <v>1964</v>
      </c>
      <c r="F302" s="361" t="s">
        <v>390</v>
      </c>
      <c r="G302" s="363" t="s">
        <v>263</v>
      </c>
      <c r="H302" s="203"/>
      <c r="I302" s="196"/>
      <c r="J302" s="227">
        <v>0.03201388888888889</v>
      </c>
      <c r="K302" s="446">
        <v>0.036759259259259255</v>
      </c>
      <c r="L302" s="198"/>
      <c r="M302" s="198"/>
      <c r="N302" s="485">
        <f>H302+I302+J302+K302+L302+M302</f>
        <v>0.06877314814814814</v>
      </c>
      <c r="O302" s="424"/>
      <c r="P302" s="199"/>
      <c r="Q302" s="205">
        <v>1</v>
      </c>
      <c r="R302" s="458">
        <v>1</v>
      </c>
      <c r="S302" s="200"/>
      <c r="T302" s="200"/>
      <c r="U302" s="474">
        <f t="shared" si="14"/>
        <v>2</v>
      </c>
      <c r="V302" s="358">
        <v>1</v>
      </c>
      <c r="W302" s="359">
        <f t="shared" si="15"/>
        <v>1</v>
      </c>
      <c r="X302" s="359"/>
      <c r="Y302" s="359"/>
      <c r="Z302" s="359"/>
      <c r="AA302" s="359"/>
      <c r="AB302" s="360"/>
      <c r="AC302" s="359"/>
      <c r="AD302" s="359"/>
    </row>
    <row r="303" spans="1:30" s="217" customFormat="1" ht="12">
      <c r="A303" s="364">
        <f t="shared" si="13"/>
        <v>299</v>
      </c>
      <c r="B303" s="375" t="s">
        <v>1754</v>
      </c>
      <c r="C303" s="375" t="s">
        <v>16</v>
      </c>
      <c r="D303" s="375" t="s">
        <v>1104</v>
      </c>
      <c r="E303" s="375" t="s">
        <v>111</v>
      </c>
      <c r="F303" s="361" t="s">
        <v>390</v>
      </c>
      <c r="G303" s="376" t="s">
        <v>97</v>
      </c>
      <c r="H303" s="203"/>
      <c r="I303" s="223"/>
      <c r="J303" s="227"/>
      <c r="K303" s="446">
        <v>0.033935185185185186</v>
      </c>
      <c r="L303" s="255">
        <v>0.03498842592592593</v>
      </c>
      <c r="M303" s="198"/>
      <c r="N303" s="485">
        <f>H303+I303+J303+K303+L303+M303</f>
        <v>0.06892361111111112</v>
      </c>
      <c r="O303" s="424"/>
      <c r="P303" s="199"/>
      <c r="Q303" s="205"/>
      <c r="R303" s="457">
        <v>1</v>
      </c>
      <c r="S303" s="200">
        <v>1</v>
      </c>
      <c r="T303" s="200"/>
      <c r="U303" s="474">
        <f t="shared" si="14"/>
        <v>2</v>
      </c>
      <c r="V303" s="374">
        <v>1</v>
      </c>
      <c r="W303" s="359">
        <f t="shared" si="15"/>
        <v>1</v>
      </c>
      <c r="X303" s="359"/>
      <c r="Y303" s="359"/>
      <c r="Z303" s="359"/>
      <c r="AA303" s="359"/>
      <c r="AB303" s="360"/>
      <c r="AC303" s="359"/>
      <c r="AD303" s="359"/>
    </row>
    <row r="304" spans="1:30" s="367" customFormat="1" ht="12">
      <c r="A304" s="364">
        <f t="shared" si="13"/>
        <v>300</v>
      </c>
      <c r="B304" s="361" t="s">
        <v>1177</v>
      </c>
      <c r="C304" s="361" t="s">
        <v>27</v>
      </c>
      <c r="D304" s="362" t="s">
        <v>1104</v>
      </c>
      <c r="E304" s="361">
        <v>1971</v>
      </c>
      <c r="F304" s="361" t="s">
        <v>390</v>
      </c>
      <c r="G304" s="363" t="s">
        <v>263</v>
      </c>
      <c r="H304" s="203"/>
      <c r="I304" s="196"/>
      <c r="J304" s="227">
        <v>0.03422453703703703</v>
      </c>
      <c r="K304" s="446"/>
      <c r="L304" s="255">
        <v>0.0350462962962963</v>
      </c>
      <c r="M304" s="198"/>
      <c r="N304" s="485">
        <f>H304+I304+J304+K304+L304+M304</f>
        <v>0.06927083333333334</v>
      </c>
      <c r="O304" s="424"/>
      <c r="P304" s="199"/>
      <c r="Q304" s="205">
        <v>1</v>
      </c>
      <c r="R304" s="457"/>
      <c r="S304" s="200">
        <v>1</v>
      </c>
      <c r="T304" s="200"/>
      <c r="U304" s="474">
        <f t="shared" si="14"/>
        <v>2</v>
      </c>
      <c r="V304" s="358">
        <v>1</v>
      </c>
      <c r="W304" s="359">
        <f t="shared" si="15"/>
        <v>1</v>
      </c>
      <c r="X304" s="366"/>
      <c r="Y304" s="366"/>
      <c r="Z304" s="366"/>
      <c r="AA304" s="366"/>
      <c r="AB304" s="369"/>
      <c r="AC304" s="366"/>
      <c r="AD304" s="366"/>
    </row>
    <row r="305" spans="1:30" s="217" customFormat="1" ht="12">
      <c r="A305" s="364">
        <f t="shared" si="13"/>
        <v>301</v>
      </c>
      <c r="B305" s="362" t="s">
        <v>961</v>
      </c>
      <c r="C305" s="362" t="s">
        <v>36</v>
      </c>
      <c r="D305" s="362" t="s">
        <v>1104</v>
      </c>
      <c r="E305" s="362">
        <v>1972</v>
      </c>
      <c r="F305" s="362" t="s">
        <v>390</v>
      </c>
      <c r="G305" s="365" t="s">
        <v>963</v>
      </c>
      <c r="H305" s="203">
        <v>0.03561342592592592</v>
      </c>
      <c r="I305" s="207"/>
      <c r="J305" s="227">
        <v>0.03372685185185185</v>
      </c>
      <c r="K305" s="446"/>
      <c r="L305" s="198"/>
      <c r="M305" s="198"/>
      <c r="N305" s="485">
        <f>H305+I305+J305+K305+L305+M305</f>
        <v>0.06934027777777776</v>
      </c>
      <c r="O305" s="424">
        <v>1</v>
      </c>
      <c r="P305" s="199"/>
      <c r="Q305" s="205">
        <v>1</v>
      </c>
      <c r="R305" s="457"/>
      <c r="S305" s="200"/>
      <c r="T305" s="200"/>
      <c r="U305" s="474">
        <f t="shared" si="14"/>
        <v>2</v>
      </c>
      <c r="V305" s="358">
        <v>1</v>
      </c>
      <c r="W305" s="359">
        <f t="shared" si="15"/>
        <v>1</v>
      </c>
      <c r="X305" s="359"/>
      <c r="Y305" s="359"/>
      <c r="Z305" s="359"/>
      <c r="AA305" s="359"/>
      <c r="AB305" s="360"/>
      <c r="AC305" s="359"/>
      <c r="AD305" s="359"/>
    </row>
    <row r="306" spans="1:30" s="217" customFormat="1" ht="12">
      <c r="A306" s="364">
        <f t="shared" si="13"/>
        <v>302</v>
      </c>
      <c r="B306" s="208" t="s">
        <v>1454</v>
      </c>
      <c r="C306" s="208" t="s">
        <v>70</v>
      </c>
      <c r="D306" s="362" t="s">
        <v>1104</v>
      </c>
      <c r="E306" s="372" t="s">
        <v>31</v>
      </c>
      <c r="F306" s="208" t="s">
        <v>390</v>
      </c>
      <c r="G306" s="373" t="s">
        <v>1455</v>
      </c>
      <c r="H306" s="225"/>
      <c r="I306" s="199"/>
      <c r="J306" s="227">
        <v>0.03234953703703704</v>
      </c>
      <c r="K306" s="446">
        <v>0.03708333333333333</v>
      </c>
      <c r="L306" s="198"/>
      <c r="M306" s="208"/>
      <c r="N306" s="485">
        <f>H306+I306+J306+K306+L306+M306</f>
        <v>0.06943287037037037</v>
      </c>
      <c r="O306" s="424"/>
      <c r="P306" s="199"/>
      <c r="Q306" s="205">
        <v>1</v>
      </c>
      <c r="R306" s="458">
        <v>1</v>
      </c>
      <c r="S306" s="200"/>
      <c r="T306" s="200"/>
      <c r="U306" s="474">
        <f t="shared" si="14"/>
        <v>2</v>
      </c>
      <c r="V306" s="359">
        <v>1</v>
      </c>
      <c r="W306" s="359">
        <f t="shared" si="15"/>
        <v>1</v>
      </c>
      <c r="X306" s="359"/>
      <c r="Y306" s="359"/>
      <c r="Z306" s="359"/>
      <c r="AA306" s="359"/>
      <c r="AB306" s="360"/>
      <c r="AC306" s="359"/>
      <c r="AD306" s="359"/>
    </row>
    <row r="307" spans="1:30" s="217" customFormat="1" ht="12">
      <c r="A307" s="364">
        <f t="shared" si="13"/>
        <v>303</v>
      </c>
      <c r="B307" s="361" t="s">
        <v>220</v>
      </c>
      <c r="C307" s="361" t="s">
        <v>3765</v>
      </c>
      <c r="D307" s="362" t="s">
        <v>1104</v>
      </c>
      <c r="E307" s="361" t="s">
        <v>221</v>
      </c>
      <c r="F307" s="361" t="s">
        <v>390</v>
      </c>
      <c r="G307" s="363" t="s">
        <v>159</v>
      </c>
      <c r="H307" s="203"/>
      <c r="I307" s="196">
        <v>0.033680555555555554</v>
      </c>
      <c r="J307" s="227"/>
      <c r="K307" s="446"/>
      <c r="L307" s="255">
        <v>0.0359837962962963</v>
      </c>
      <c r="M307" s="198"/>
      <c r="N307" s="485">
        <f>H307+I307+J307+K307+L307+M307</f>
        <v>0.06966435185185185</v>
      </c>
      <c r="O307" s="424"/>
      <c r="P307" s="199">
        <v>1</v>
      </c>
      <c r="Q307" s="205"/>
      <c r="R307" s="457"/>
      <c r="S307" s="200">
        <v>1</v>
      </c>
      <c r="T307" s="200"/>
      <c r="U307" s="474">
        <f t="shared" si="14"/>
        <v>2</v>
      </c>
      <c r="V307" s="358">
        <v>1</v>
      </c>
      <c r="W307" s="359">
        <f t="shared" si="15"/>
        <v>1</v>
      </c>
      <c r="X307" s="359"/>
      <c r="Y307" s="359"/>
      <c r="Z307" s="359"/>
      <c r="AA307" s="359"/>
      <c r="AB307" s="360"/>
      <c r="AC307" s="359"/>
      <c r="AD307" s="359"/>
    </row>
    <row r="308" spans="1:30" s="217" customFormat="1" ht="12">
      <c r="A308" s="364">
        <f t="shared" si="13"/>
        <v>304</v>
      </c>
      <c r="B308" s="361" t="s">
        <v>260</v>
      </c>
      <c r="C308" s="361" t="s">
        <v>347</v>
      </c>
      <c r="D308" s="362" t="s">
        <v>1104</v>
      </c>
      <c r="E308" s="361" t="s">
        <v>3814</v>
      </c>
      <c r="F308" s="361" t="s">
        <v>390</v>
      </c>
      <c r="G308" s="363" t="s">
        <v>1274</v>
      </c>
      <c r="H308" s="203"/>
      <c r="I308" s="196"/>
      <c r="J308" s="227">
        <v>0.03503472222222222</v>
      </c>
      <c r="K308" s="446">
        <v>0.034826388888888886</v>
      </c>
      <c r="L308" s="198"/>
      <c r="M308" s="198"/>
      <c r="N308" s="485">
        <f>H308+I308+J308+K308+L308+M308</f>
        <v>0.0698611111111111</v>
      </c>
      <c r="O308" s="424"/>
      <c r="P308" s="199"/>
      <c r="Q308" s="205">
        <v>1</v>
      </c>
      <c r="R308" s="458">
        <v>1</v>
      </c>
      <c r="S308" s="200"/>
      <c r="T308" s="200"/>
      <c r="U308" s="474">
        <f t="shared" si="14"/>
        <v>2</v>
      </c>
      <c r="V308" s="358">
        <v>1</v>
      </c>
      <c r="W308" s="359">
        <f t="shared" si="15"/>
        <v>1</v>
      </c>
      <c r="X308" s="359"/>
      <c r="Y308" s="359"/>
      <c r="Z308" s="359"/>
      <c r="AA308" s="359"/>
      <c r="AB308" s="360"/>
      <c r="AC308" s="359"/>
      <c r="AD308" s="359"/>
    </row>
    <row r="309" spans="1:30" s="217" customFormat="1" ht="12">
      <c r="A309" s="364">
        <f t="shared" si="13"/>
        <v>305</v>
      </c>
      <c r="B309" s="361" t="s">
        <v>288</v>
      </c>
      <c r="C309" s="361" t="s">
        <v>85</v>
      </c>
      <c r="D309" s="362" t="s">
        <v>1104</v>
      </c>
      <c r="E309" s="361" t="s">
        <v>3715</v>
      </c>
      <c r="F309" s="361" t="s">
        <v>390</v>
      </c>
      <c r="G309" s="363" t="s">
        <v>3754</v>
      </c>
      <c r="H309" s="203"/>
      <c r="I309" s="196">
        <v>0.035590277777777776</v>
      </c>
      <c r="J309" s="227">
        <v>0.03438657407407407</v>
      </c>
      <c r="K309" s="446"/>
      <c r="L309" s="198"/>
      <c r="M309" s="198"/>
      <c r="N309" s="485">
        <f>H309+I309+J309+K309+L309+M309</f>
        <v>0.06997685185185185</v>
      </c>
      <c r="O309" s="424"/>
      <c r="P309" s="199">
        <v>1</v>
      </c>
      <c r="Q309" s="205">
        <v>1</v>
      </c>
      <c r="R309" s="458"/>
      <c r="S309" s="200"/>
      <c r="T309" s="200"/>
      <c r="U309" s="474">
        <f t="shared" si="14"/>
        <v>2</v>
      </c>
      <c r="V309" s="358">
        <v>1</v>
      </c>
      <c r="W309" s="359">
        <f t="shared" si="15"/>
        <v>1</v>
      </c>
      <c r="X309" s="359"/>
      <c r="Y309" s="359"/>
      <c r="Z309" s="359"/>
      <c r="AA309" s="359"/>
      <c r="AB309" s="360"/>
      <c r="AC309" s="359"/>
      <c r="AD309" s="359"/>
    </row>
    <row r="310" spans="1:30" s="217" customFormat="1" ht="12">
      <c r="A310" s="364">
        <f t="shared" si="13"/>
        <v>306</v>
      </c>
      <c r="B310" s="361" t="s">
        <v>3752</v>
      </c>
      <c r="C310" s="361" t="s">
        <v>3753</v>
      </c>
      <c r="D310" s="362" t="s">
        <v>1104</v>
      </c>
      <c r="E310" s="361" t="s">
        <v>3755</v>
      </c>
      <c r="F310" s="361" t="s">
        <v>390</v>
      </c>
      <c r="G310" s="363" t="s">
        <v>3754</v>
      </c>
      <c r="H310" s="203"/>
      <c r="I310" s="196">
        <v>0.03326388888888889</v>
      </c>
      <c r="J310" s="227"/>
      <c r="K310" s="446">
        <v>0.036828703703703704</v>
      </c>
      <c r="L310" s="198"/>
      <c r="M310" s="198"/>
      <c r="N310" s="485">
        <f>H310+I310+J310+K310+L310+M310</f>
        <v>0.0700925925925926</v>
      </c>
      <c r="O310" s="424"/>
      <c r="P310" s="199">
        <v>1</v>
      </c>
      <c r="Q310" s="205"/>
      <c r="R310" s="458">
        <v>1</v>
      </c>
      <c r="S310" s="200"/>
      <c r="T310" s="200"/>
      <c r="U310" s="474">
        <f t="shared" si="14"/>
        <v>2</v>
      </c>
      <c r="V310" s="358">
        <v>1</v>
      </c>
      <c r="W310" s="359">
        <f t="shared" si="15"/>
        <v>1</v>
      </c>
      <c r="X310" s="359"/>
      <c r="Y310" s="359"/>
      <c r="Z310" s="359"/>
      <c r="AA310" s="359"/>
      <c r="AB310" s="360"/>
      <c r="AC310" s="359"/>
      <c r="AD310" s="359"/>
    </row>
    <row r="311" spans="1:30" s="319" customFormat="1" ht="12">
      <c r="A311" s="320">
        <f t="shared" si="13"/>
        <v>307</v>
      </c>
      <c r="B311" s="213" t="s">
        <v>1958</v>
      </c>
      <c r="C311" s="213" t="s">
        <v>1122</v>
      </c>
      <c r="D311" s="213" t="s">
        <v>1103</v>
      </c>
      <c r="E311" s="325">
        <v>1990</v>
      </c>
      <c r="F311" s="213" t="s">
        <v>390</v>
      </c>
      <c r="G311" s="326" t="s">
        <v>3729</v>
      </c>
      <c r="H311" s="435"/>
      <c r="I311" s="232"/>
      <c r="J311" s="228">
        <v>0.03225694444444444</v>
      </c>
      <c r="K311" s="447">
        <v>0.03788194444444444</v>
      </c>
      <c r="L311" s="299"/>
      <c r="M311" s="208"/>
      <c r="N311" s="486">
        <f>H311+I311+J311+K311+L311+M311</f>
        <v>0.07013888888888889</v>
      </c>
      <c r="O311" s="426"/>
      <c r="P311" s="232"/>
      <c r="Q311" s="234">
        <v>1</v>
      </c>
      <c r="R311" s="459">
        <v>1</v>
      </c>
      <c r="S311" s="202"/>
      <c r="T311" s="200"/>
      <c r="U311" s="472">
        <f t="shared" si="14"/>
        <v>2</v>
      </c>
      <c r="V311" s="316">
        <v>1</v>
      </c>
      <c r="W311" s="359">
        <f t="shared" si="15"/>
        <v>1</v>
      </c>
      <c r="X311" s="317"/>
      <c r="Y311" s="317"/>
      <c r="Z311" s="317"/>
      <c r="AA311" s="317"/>
      <c r="AB311" s="318"/>
      <c r="AC311" s="317"/>
      <c r="AD311" s="317"/>
    </row>
    <row r="312" spans="1:30" s="217" customFormat="1" ht="12">
      <c r="A312" s="364">
        <f t="shared" si="13"/>
        <v>308</v>
      </c>
      <c r="B312" s="375" t="s">
        <v>1778</v>
      </c>
      <c r="C312" s="375" t="s">
        <v>3744</v>
      </c>
      <c r="D312" s="208" t="s">
        <v>1104</v>
      </c>
      <c r="E312" s="375" t="s">
        <v>3861</v>
      </c>
      <c r="F312" s="208" t="s">
        <v>390</v>
      </c>
      <c r="G312" s="376" t="s">
        <v>1779</v>
      </c>
      <c r="H312" s="203"/>
      <c r="I312" s="223"/>
      <c r="J312" s="227"/>
      <c r="K312" s="446">
        <v>0.03453703703703703</v>
      </c>
      <c r="L312" s="255">
        <v>0.035625</v>
      </c>
      <c r="M312" s="198"/>
      <c r="N312" s="485">
        <f>H312+I312+J312+K312+L312+M312</f>
        <v>0.07016203703703702</v>
      </c>
      <c r="O312" s="424"/>
      <c r="P312" s="199"/>
      <c r="Q312" s="205"/>
      <c r="R312" s="458">
        <v>1</v>
      </c>
      <c r="S312" s="200">
        <v>1</v>
      </c>
      <c r="T312" s="200"/>
      <c r="U312" s="474">
        <f t="shared" si="14"/>
        <v>2</v>
      </c>
      <c r="V312" s="358">
        <v>1</v>
      </c>
      <c r="W312" s="359">
        <f t="shared" si="15"/>
        <v>1</v>
      </c>
      <c r="X312" s="359"/>
      <c r="Y312" s="359"/>
      <c r="Z312" s="359"/>
      <c r="AA312" s="359"/>
      <c r="AB312" s="360"/>
      <c r="AC312" s="359"/>
      <c r="AD312" s="359"/>
    </row>
    <row r="313" spans="1:30" s="217" customFormat="1" ht="12">
      <c r="A313" s="364">
        <f t="shared" si="13"/>
        <v>309</v>
      </c>
      <c r="B313" s="361" t="s">
        <v>1793</v>
      </c>
      <c r="C313" s="361" t="s">
        <v>1118</v>
      </c>
      <c r="D313" s="362" t="s">
        <v>1104</v>
      </c>
      <c r="E313" s="361" t="s">
        <v>3720</v>
      </c>
      <c r="F313" s="361" t="s">
        <v>390</v>
      </c>
      <c r="G313" s="363" t="s">
        <v>3758</v>
      </c>
      <c r="H313" s="203"/>
      <c r="I313" s="196"/>
      <c r="J313" s="227"/>
      <c r="K313" s="446">
        <v>0.035023148148148144</v>
      </c>
      <c r="L313" s="255">
        <v>0.03513888888888889</v>
      </c>
      <c r="M313" s="198"/>
      <c r="N313" s="485">
        <f>H313+I313+J313+K313+L313+M313</f>
        <v>0.07016203703703704</v>
      </c>
      <c r="O313" s="424"/>
      <c r="P313" s="199"/>
      <c r="Q313" s="205"/>
      <c r="R313" s="458">
        <v>1</v>
      </c>
      <c r="S313" s="200">
        <v>1</v>
      </c>
      <c r="T313" s="200"/>
      <c r="U313" s="474">
        <f t="shared" si="14"/>
        <v>2</v>
      </c>
      <c r="V313" s="358">
        <v>1</v>
      </c>
      <c r="W313" s="359">
        <f t="shared" si="15"/>
        <v>1</v>
      </c>
      <c r="X313" s="359"/>
      <c r="Y313" s="359"/>
      <c r="Z313" s="359"/>
      <c r="AA313" s="359"/>
      <c r="AB313" s="360"/>
      <c r="AC313" s="359"/>
      <c r="AD313" s="359"/>
    </row>
    <row r="314" spans="1:30" s="217" customFormat="1" ht="12">
      <c r="A314" s="364">
        <f t="shared" si="13"/>
        <v>310</v>
      </c>
      <c r="B314" s="361" t="s">
        <v>1788</v>
      </c>
      <c r="C314" s="361" t="s">
        <v>3809</v>
      </c>
      <c r="D314" s="362" t="s">
        <v>1104</v>
      </c>
      <c r="E314" s="361" t="s">
        <v>3751</v>
      </c>
      <c r="F314" s="361" t="s">
        <v>390</v>
      </c>
      <c r="G314" s="363" t="s">
        <v>3829</v>
      </c>
      <c r="H314" s="203"/>
      <c r="I314" s="196"/>
      <c r="J314" s="227"/>
      <c r="K314" s="446">
        <v>0.03478009259259259</v>
      </c>
      <c r="L314" s="255">
        <v>0.03539351851851852</v>
      </c>
      <c r="M314" s="198"/>
      <c r="N314" s="485">
        <f>H314+I314+J314+K314+L314+M314</f>
        <v>0.07017361111111112</v>
      </c>
      <c r="O314" s="424"/>
      <c r="P314" s="199"/>
      <c r="Q314" s="205"/>
      <c r="R314" s="458">
        <v>1</v>
      </c>
      <c r="S314" s="200">
        <v>1</v>
      </c>
      <c r="T314" s="200"/>
      <c r="U314" s="474">
        <f t="shared" si="14"/>
        <v>2</v>
      </c>
      <c r="V314" s="358">
        <v>1</v>
      </c>
      <c r="W314" s="359">
        <f t="shared" si="15"/>
        <v>1</v>
      </c>
      <c r="X314" s="359"/>
      <c r="Y314" s="359"/>
      <c r="Z314" s="359"/>
      <c r="AA314" s="359"/>
      <c r="AB314" s="360"/>
      <c r="AC314" s="359"/>
      <c r="AD314" s="359"/>
    </row>
    <row r="315" spans="1:30" s="217" customFormat="1" ht="12">
      <c r="A315" s="364">
        <f t="shared" si="13"/>
        <v>311</v>
      </c>
      <c r="B315" s="208" t="s">
        <v>1763</v>
      </c>
      <c r="C315" s="208" t="s">
        <v>36</v>
      </c>
      <c r="D315" s="208" t="s">
        <v>1104</v>
      </c>
      <c r="E315" s="372" t="s">
        <v>34</v>
      </c>
      <c r="F315" s="208" t="s">
        <v>390</v>
      </c>
      <c r="G315" s="373" t="s">
        <v>97</v>
      </c>
      <c r="H315" s="225"/>
      <c r="I315" s="199"/>
      <c r="J315" s="227"/>
      <c r="K315" s="446">
        <v>0.034236111111111106</v>
      </c>
      <c r="L315" s="255">
        <v>0.036412037037037034</v>
      </c>
      <c r="M315" s="208"/>
      <c r="N315" s="485">
        <f>H315+I315+J315+K315+L315+M315</f>
        <v>0.07064814814814814</v>
      </c>
      <c r="O315" s="424"/>
      <c r="P315" s="199"/>
      <c r="Q315" s="205"/>
      <c r="R315" s="457">
        <v>1</v>
      </c>
      <c r="S315" s="200">
        <v>1</v>
      </c>
      <c r="T315" s="200"/>
      <c r="U315" s="474">
        <f t="shared" si="14"/>
        <v>2</v>
      </c>
      <c r="V315" s="358">
        <v>1</v>
      </c>
      <c r="W315" s="359">
        <f t="shared" si="15"/>
        <v>1</v>
      </c>
      <c r="X315" s="359"/>
      <c r="Y315" s="359"/>
      <c r="Z315" s="359"/>
      <c r="AA315" s="359"/>
      <c r="AB315" s="360"/>
      <c r="AC315" s="359"/>
      <c r="AD315" s="359"/>
    </row>
    <row r="316" spans="1:30" s="217" customFormat="1" ht="12">
      <c r="A316" s="364">
        <f t="shared" si="13"/>
        <v>312</v>
      </c>
      <c r="B316" s="361" t="s">
        <v>1804</v>
      </c>
      <c r="C316" s="361" t="s">
        <v>33</v>
      </c>
      <c r="D316" s="362" t="s">
        <v>1104</v>
      </c>
      <c r="E316" s="361" t="s">
        <v>3720</v>
      </c>
      <c r="F316" s="361" t="s">
        <v>390</v>
      </c>
      <c r="G316" s="363" t="s">
        <v>450</v>
      </c>
      <c r="H316" s="203"/>
      <c r="I316" s="196"/>
      <c r="J316" s="227"/>
      <c r="K316" s="446">
        <v>0.03565972222222222</v>
      </c>
      <c r="L316" s="255">
        <v>0.0350462962962963</v>
      </c>
      <c r="M316" s="198"/>
      <c r="N316" s="485">
        <f>H316+I316+J316+K316+L316+M316</f>
        <v>0.07070601851851852</v>
      </c>
      <c r="O316" s="424"/>
      <c r="P316" s="199"/>
      <c r="Q316" s="205"/>
      <c r="R316" s="457">
        <v>1</v>
      </c>
      <c r="S316" s="200">
        <v>1</v>
      </c>
      <c r="T316" s="200"/>
      <c r="U316" s="474">
        <f t="shared" si="14"/>
        <v>2</v>
      </c>
      <c r="V316" s="358">
        <v>1</v>
      </c>
      <c r="W316" s="359">
        <f t="shared" si="15"/>
        <v>1</v>
      </c>
      <c r="X316" s="359"/>
      <c r="Y316" s="359"/>
      <c r="Z316" s="359"/>
      <c r="AA316" s="359"/>
      <c r="AB316" s="360"/>
      <c r="AC316" s="359"/>
      <c r="AD316" s="359"/>
    </row>
    <row r="317" spans="1:30" s="217" customFormat="1" ht="12">
      <c r="A317" s="364">
        <f t="shared" si="13"/>
        <v>313</v>
      </c>
      <c r="B317" s="361" t="s">
        <v>1735</v>
      </c>
      <c r="C317" s="361" t="s">
        <v>67</v>
      </c>
      <c r="D317" s="362" t="s">
        <v>1104</v>
      </c>
      <c r="E317" s="361" t="s">
        <v>3763</v>
      </c>
      <c r="F317" s="361" t="s">
        <v>390</v>
      </c>
      <c r="G317" s="363" t="s">
        <v>3729</v>
      </c>
      <c r="H317" s="203"/>
      <c r="I317" s="196"/>
      <c r="J317" s="227"/>
      <c r="K317" s="446">
        <v>0.03324074074074074</v>
      </c>
      <c r="L317" s="255">
        <v>0.03756944444444445</v>
      </c>
      <c r="M317" s="198"/>
      <c r="N317" s="485">
        <f>H317+I317+J317+K317+L317+M317</f>
        <v>0.07081018518518518</v>
      </c>
      <c r="O317" s="424"/>
      <c r="P317" s="199"/>
      <c r="Q317" s="205"/>
      <c r="R317" s="457">
        <v>1</v>
      </c>
      <c r="S317" s="200">
        <v>1</v>
      </c>
      <c r="T317" s="200"/>
      <c r="U317" s="474">
        <f t="shared" si="14"/>
        <v>2</v>
      </c>
      <c r="V317" s="374">
        <v>1</v>
      </c>
      <c r="W317" s="359">
        <f t="shared" si="15"/>
        <v>1</v>
      </c>
      <c r="X317" s="359"/>
      <c r="Y317" s="359"/>
      <c r="Z317" s="359"/>
      <c r="AA317" s="359"/>
      <c r="AB317" s="360"/>
      <c r="AC317" s="359"/>
      <c r="AD317" s="359"/>
    </row>
    <row r="318" spans="1:30" s="217" customFormat="1" ht="12">
      <c r="A318" s="364">
        <f t="shared" si="13"/>
        <v>314</v>
      </c>
      <c r="B318" s="361" t="s">
        <v>2002</v>
      </c>
      <c r="C318" s="361" t="s">
        <v>125</v>
      </c>
      <c r="D318" s="362" t="s">
        <v>1104</v>
      </c>
      <c r="E318" s="361">
        <v>1948</v>
      </c>
      <c r="F318" s="361" t="s">
        <v>390</v>
      </c>
      <c r="G318" s="363" t="s">
        <v>1192</v>
      </c>
      <c r="H318" s="211"/>
      <c r="I318" s="196"/>
      <c r="J318" s="227">
        <v>0.03523148148148148</v>
      </c>
      <c r="K318" s="446">
        <v>0.035694444444444445</v>
      </c>
      <c r="L318" s="198"/>
      <c r="M318" s="198"/>
      <c r="N318" s="485">
        <f>H318+I318+J318+K318+L318+M318</f>
        <v>0.07092592592592592</v>
      </c>
      <c r="O318" s="424"/>
      <c r="P318" s="199"/>
      <c r="Q318" s="205">
        <v>1</v>
      </c>
      <c r="R318" s="457">
        <v>1</v>
      </c>
      <c r="S318" s="200"/>
      <c r="T318" s="200"/>
      <c r="U318" s="474">
        <f t="shared" si="14"/>
        <v>2</v>
      </c>
      <c r="V318" s="358">
        <v>1</v>
      </c>
      <c r="W318" s="359">
        <f t="shared" si="15"/>
        <v>1</v>
      </c>
      <c r="X318" s="359"/>
      <c r="Y318" s="359"/>
      <c r="Z318" s="359"/>
      <c r="AA318" s="359"/>
      <c r="AB318" s="360"/>
      <c r="AC318" s="359"/>
      <c r="AD318" s="359"/>
    </row>
    <row r="319" spans="1:30" s="319" customFormat="1" ht="12">
      <c r="A319" s="320">
        <f t="shared" si="13"/>
        <v>315</v>
      </c>
      <c r="B319" s="321" t="s">
        <v>329</v>
      </c>
      <c r="C319" s="321" t="s">
        <v>330</v>
      </c>
      <c r="D319" s="321" t="s">
        <v>1103</v>
      </c>
      <c r="E319" s="321">
        <v>1970</v>
      </c>
      <c r="F319" s="322" t="s">
        <v>390</v>
      </c>
      <c r="G319" s="323" t="s">
        <v>3837</v>
      </c>
      <c r="H319" s="206"/>
      <c r="I319" s="201">
        <v>0.03594907407407407</v>
      </c>
      <c r="J319" s="228">
        <v>0.03498842592592592</v>
      </c>
      <c r="K319" s="447"/>
      <c r="L319" s="299"/>
      <c r="M319" s="198"/>
      <c r="N319" s="486">
        <f>H319+I319+J319+K319+L319+M319</f>
        <v>0.07093749999999999</v>
      </c>
      <c r="O319" s="426"/>
      <c r="P319" s="232">
        <v>1</v>
      </c>
      <c r="Q319" s="234">
        <v>1</v>
      </c>
      <c r="R319" s="455"/>
      <c r="S319" s="202"/>
      <c r="T319" s="200"/>
      <c r="U319" s="472">
        <f t="shared" si="14"/>
        <v>2</v>
      </c>
      <c r="V319" s="316">
        <v>1</v>
      </c>
      <c r="W319" s="359">
        <f t="shared" si="15"/>
        <v>1</v>
      </c>
      <c r="X319" s="317"/>
      <c r="Y319" s="317"/>
      <c r="Z319" s="317"/>
      <c r="AA319" s="317"/>
      <c r="AB319" s="318"/>
      <c r="AC319" s="317"/>
      <c r="AD319" s="317"/>
    </row>
    <row r="320" spans="1:30" s="217" customFormat="1" ht="12">
      <c r="A320" s="364">
        <f t="shared" si="13"/>
        <v>316</v>
      </c>
      <c r="B320" s="361" t="s">
        <v>133</v>
      </c>
      <c r="C320" s="361" t="s">
        <v>134</v>
      </c>
      <c r="D320" s="362" t="s">
        <v>1104</v>
      </c>
      <c r="E320" s="361" t="s">
        <v>19</v>
      </c>
      <c r="F320" s="361" t="s">
        <v>390</v>
      </c>
      <c r="G320" s="363" t="s">
        <v>3729</v>
      </c>
      <c r="H320" s="203"/>
      <c r="I320" s="196">
        <v>0.035798611111111114</v>
      </c>
      <c r="J320" s="227">
        <v>0.03591435185185185</v>
      </c>
      <c r="K320" s="446"/>
      <c r="L320" s="198"/>
      <c r="M320" s="198"/>
      <c r="N320" s="485">
        <f>H320+I320+J320+K320+L320+M320</f>
        <v>0.07171296296296296</v>
      </c>
      <c r="O320" s="424"/>
      <c r="P320" s="199">
        <v>1</v>
      </c>
      <c r="Q320" s="205">
        <v>1</v>
      </c>
      <c r="R320" s="457"/>
      <c r="S320" s="200"/>
      <c r="T320" s="200"/>
      <c r="U320" s="474">
        <f t="shared" si="14"/>
        <v>2</v>
      </c>
      <c r="V320" s="358">
        <v>1</v>
      </c>
      <c r="W320" s="359">
        <f t="shared" si="15"/>
        <v>1</v>
      </c>
      <c r="X320" s="359"/>
      <c r="Y320" s="359"/>
      <c r="Z320" s="359"/>
      <c r="AA320" s="359"/>
      <c r="AB320" s="360"/>
      <c r="AC320" s="359"/>
      <c r="AD320" s="359"/>
    </row>
    <row r="321" spans="1:30" s="217" customFormat="1" ht="12">
      <c r="A321" s="364">
        <f t="shared" si="13"/>
        <v>317</v>
      </c>
      <c r="B321" s="361" t="s">
        <v>1267</v>
      </c>
      <c r="C321" s="361" t="s">
        <v>67</v>
      </c>
      <c r="D321" s="362" t="s">
        <v>1104</v>
      </c>
      <c r="E321" s="361" t="s">
        <v>78</v>
      </c>
      <c r="F321" s="361" t="s">
        <v>390</v>
      </c>
      <c r="G321" s="363" t="s">
        <v>1770</v>
      </c>
      <c r="H321" s="203"/>
      <c r="I321" s="196"/>
      <c r="J321" s="227"/>
      <c r="K321" s="446">
        <v>0.034340277777777775</v>
      </c>
      <c r="L321" s="255">
        <v>0.03765046296296296</v>
      </c>
      <c r="M321" s="198"/>
      <c r="N321" s="485">
        <f>H321+I321+J321+K321+L321+M321</f>
        <v>0.07199074074074074</v>
      </c>
      <c r="O321" s="424"/>
      <c r="P321" s="199"/>
      <c r="Q321" s="205"/>
      <c r="R321" s="457">
        <v>1</v>
      </c>
      <c r="S321" s="200">
        <v>1</v>
      </c>
      <c r="T321" s="200"/>
      <c r="U321" s="474">
        <f t="shared" si="14"/>
        <v>2</v>
      </c>
      <c r="V321" s="358">
        <v>1</v>
      </c>
      <c r="W321" s="359">
        <f t="shared" si="15"/>
        <v>1</v>
      </c>
      <c r="X321" s="359"/>
      <c r="Y321" s="359"/>
      <c r="Z321" s="359"/>
      <c r="AA321" s="359"/>
      <c r="AB321" s="360"/>
      <c r="AC321" s="359"/>
      <c r="AD321" s="359"/>
    </row>
    <row r="322" spans="1:30" s="217" customFormat="1" ht="12">
      <c r="A322" s="364">
        <f t="shared" si="13"/>
        <v>318</v>
      </c>
      <c r="B322" s="361" t="s">
        <v>1798</v>
      </c>
      <c r="C322" s="361" t="s">
        <v>3718</v>
      </c>
      <c r="D322" s="362" t="s">
        <v>1104</v>
      </c>
      <c r="E322" s="361" t="s">
        <v>34</v>
      </c>
      <c r="F322" s="361" t="s">
        <v>390</v>
      </c>
      <c r="G322" s="363" t="s">
        <v>97</v>
      </c>
      <c r="H322" s="203"/>
      <c r="I322" s="196"/>
      <c r="J322" s="227"/>
      <c r="K322" s="446">
        <v>0.035138888888888886</v>
      </c>
      <c r="L322" s="255">
        <v>0.03702546296296296</v>
      </c>
      <c r="M322" s="198"/>
      <c r="N322" s="485">
        <f>H322+I322+J322+K322+L322+M322</f>
        <v>0.07216435185185185</v>
      </c>
      <c r="O322" s="424"/>
      <c r="P322" s="199"/>
      <c r="Q322" s="205"/>
      <c r="R322" s="457">
        <v>1</v>
      </c>
      <c r="S322" s="200">
        <v>1</v>
      </c>
      <c r="T322" s="200"/>
      <c r="U322" s="474">
        <f t="shared" si="14"/>
        <v>2</v>
      </c>
      <c r="V322" s="358">
        <v>1</v>
      </c>
      <c r="W322" s="359">
        <f t="shared" si="15"/>
        <v>1</v>
      </c>
      <c r="X322" s="359"/>
      <c r="Y322" s="359"/>
      <c r="Z322" s="359"/>
      <c r="AA322" s="359"/>
      <c r="AB322" s="360"/>
      <c r="AC322" s="359"/>
      <c r="AD322" s="359"/>
    </row>
    <row r="323" spans="1:30" s="217" customFormat="1" ht="12">
      <c r="A323" s="364">
        <f t="shared" si="13"/>
        <v>319</v>
      </c>
      <c r="B323" s="375" t="s">
        <v>1505</v>
      </c>
      <c r="C323" s="375" t="s">
        <v>57</v>
      </c>
      <c r="D323" s="208" t="s">
        <v>1104</v>
      </c>
      <c r="E323" s="375" t="s">
        <v>78</v>
      </c>
      <c r="F323" s="208" t="s">
        <v>390</v>
      </c>
      <c r="G323" s="376" t="s">
        <v>109</v>
      </c>
      <c r="H323" s="203"/>
      <c r="I323" s="223"/>
      <c r="J323" s="227"/>
      <c r="K323" s="446">
        <v>0.03480324074074074</v>
      </c>
      <c r="L323" s="255">
        <v>0.03775462962962963</v>
      </c>
      <c r="M323" s="198"/>
      <c r="N323" s="485">
        <f>H323+I323+J323+K323+L323+M323</f>
        <v>0.07255787037037037</v>
      </c>
      <c r="O323" s="424"/>
      <c r="P323" s="199"/>
      <c r="Q323" s="205"/>
      <c r="R323" s="457">
        <v>1</v>
      </c>
      <c r="S323" s="200">
        <v>1</v>
      </c>
      <c r="T323" s="200"/>
      <c r="U323" s="474">
        <f t="shared" si="14"/>
        <v>2</v>
      </c>
      <c r="V323" s="358">
        <v>1</v>
      </c>
      <c r="W323" s="359">
        <f t="shared" si="15"/>
        <v>1</v>
      </c>
      <c r="X323" s="359"/>
      <c r="Y323" s="359"/>
      <c r="Z323" s="359"/>
      <c r="AA323" s="359"/>
      <c r="AB323" s="360"/>
      <c r="AC323" s="359"/>
      <c r="AD323" s="359"/>
    </row>
    <row r="324" spans="1:30" s="217" customFormat="1" ht="12">
      <c r="A324" s="364">
        <f t="shared" si="13"/>
        <v>320</v>
      </c>
      <c r="B324" s="208" t="s">
        <v>1796</v>
      </c>
      <c r="C324" s="208" t="s">
        <v>3718</v>
      </c>
      <c r="D324" s="208" t="s">
        <v>1104</v>
      </c>
      <c r="E324" s="372" t="s">
        <v>3725</v>
      </c>
      <c r="F324" s="208" t="s">
        <v>390</v>
      </c>
      <c r="G324" s="373" t="s">
        <v>1797</v>
      </c>
      <c r="H324" s="225"/>
      <c r="I324" s="199"/>
      <c r="J324" s="227"/>
      <c r="K324" s="446">
        <v>0.03511574074074074</v>
      </c>
      <c r="L324" s="255">
        <v>0.03747685185185185</v>
      </c>
      <c r="M324" s="208"/>
      <c r="N324" s="485">
        <f>H324+I324+J324+K324+L324+M324</f>
        <v>0.0725925925925926</v>
      </c>
      <c r="O324" s="424"/>
      <c r="P324" s="199"/>
      <c r="Q324" s="205"/>
      <c r="R324" s="457">
        <v>1</v>
      </c>
      <c r="S324" s="200">
        <v>1</v>
      </c>
      <c r="T324" s="200"/>
      <c r="U324" s="474">
        <f t="shared" si="14"/>
        <v>2</v>
      </c>
      <c r="V324" s="358">
        <v>1</v>
      </c>
      <c r="W324" s="359">
        <f t="shared" si="15"/>
        <v>1</v>
      </c>
      <c r="X324" s="359"/>
      <c r="Y324" s="359"/>
      <c r="Z324" s="359"/>
      <c r="AA324" s="359"/>
      <c r="AB324" s="360"/>
      <c r="AC324" s="359"/>
      <c r="AD324" s="359"/>
    </row>
    <row r="325" spans="1:30" s="217" customFormat="1" ht="12">
      <c r="A325" s="364">
        <f t="shared" si="13"/>
        <v>321</v>
      </c>
      <c r="B325" s="362" t="s">
        <v>1873</v>
      </c>
      <c r="C325" s="362" t="s">
        <v>3778</v>
      </c>
      <c r="D325" s="362" t="s">
        <v>1104</v>
      </c>
      <c r="E325" s="362" t="s">
        <v>3715</v>
      </c>
      <c r="F325" s="362" t="s">
        <v>390</v>
      </c>
      <c r="G325" s="365" t="s">
        <v>1874</v>
      </c>
      <c r="H325" s="203"/>
      <c r="I325" s="207"/>
      <c r="J325" s="227"/>
      <c r="K325" s="446">
        <v>0.03791666666666667</v>
      </c>
      <c r="L325" s="255">
        <v>0.03556712962962963</v>
      </c>
      <c r="M325" s="198"/>
      <c r="N325" s="485">
        <f>H325+I325+J325+K325+L325+M325</f>
        <v>0.0734837962962963</v>
      </c>
      <c r="O325" s="424"/>
      <c r="P325" s="199"/>
      <c r="Q325" s="205"/>
      <c r="R325" s="457">
        <v>1</v>
      </c>
      <c r="S325" s="200">
        <v>1</v>
      </c>
      <c r="T325" s="200"/>
      <c r="U325" s="474">
        <f t="shared" si="14"/>
        <v>2</v>
      </c>
      <c r="V325" s="359">
        <v>1</v>
      </c>
      <c r="W325" s="359">
        <f t="shared" si="15"/>
        <v>1</v>
      </c>
      <c r="X325" s="359"/>
      <c r="Y325" s="359"/>
      <c r="Z325" s="359"/>
      <c r="AA325" s="359"/>
      <c r="AB325" s="360"/>
      <c r="AC325" s="359"/>
      <c r="AD325" s="359"/>
    </row>
    <row r="326" spans="1:30" s="217" customFormat="1" ht="12">
      <c r="A326" s="364">
        <f t="shared" si="13"/>
        <v>322</v>
      </c>
      <c r="B326" s="208" t="s">
        <v>1803</v>
      </c>
      <c r="C326" s="208" t="s">
        <v>3809</v>
      </c>
      <c r="D326" s="208" t="s">
        <v>1104</v>
      </c>
      <c r="E326" s="372" t="s">
        <v>3763</v>
      </c>
      <c r="F326" s="208" t="s">
        <v>390</v>
      </c>
      <c r="G326" s="373" t="s">
        <v>1023</v>
      </c>
      <c r="H326" s="225"/>
      <c r="I326" s="199"/>
      <c r="J326" s="227"/>
      <c r="K326" s="446">
        <v>0.035648148148148144</v>
      </c>
      <c r="L326" s="255">
        <v>0.03805555555555556</v>
      </c>
      <c r="M326" s="208"/>
      <c r="N326" s="485">
        <f>H326+I326+J326+K326+L326+M326</f>
        <v>0.0737037037037037</v>
      </c>
      <c r="O326" s="424"/>
      <c r="P326" s="199"/>
      <c r="Q326" s="205"/>
      <c r="R326" s="457">
        <v>1</v>
      </c>
      <c r="S326" s="200">
        <v>1</v>
      </c>
      <c r="T326" s="200"/>
      <c r="U326" s="474">
        <f aca="true" t="shared" si="16" ref="U326:U389">SUM(O326:T326)</f>
        <v>2</v>
      </c>
      <c r="V326" s="358">
        <v>1</v>
      </c>
      <c r="W326" s="359">
        <f aca="true" t="shared" si="17" ref="W326:W389">IF(U326&gt;0,1,0)</f>
        <v>1</v>
      </c>
      <c r="X326" s="359"/>
      <c r="Y326" s="359"/>
      <c r="Z326" s="359"/>
      <c r="AA326" s="359"/>
      <c r="AB326" s="360"/>
      <c r="AC326" s="359"/>
      <c r="AD326" s="359"/>
    </row>
    <row r="327" spans="1:30" s="319" customFormat="1" ht="12">
      <c r="A327" s="320">
        <f t="shared" si="13"/>
        <v>323</v>
      </c>
      <c r="B327" s="321" t="s">
        <v>3803</v>
      </c>
      <c r="C327" s="321" t="s">
        <v>3804</v>
      </c>
      <c r="D327" s="321" t="s">
        <v>1103</v>
      </c>
      <c r="E327" s="321">
        <v>1964</v>
      </c>
      <c r="F327" s="322" t="s">
        <v>390</v>
      </c>
      <c r="G327" s="323" t="s">
        <v>3805</v>
      </c>
      <c r="H327" s="206"/>
      <c r="I327" s="201">
        <v>0.035104166666666665</v>
      </c>
      <c r="J327" s="228"/>
      <c r="K327" s="447"/>
      <c r="L327" s="270">
        <v>0.038981481481481485</v>
      </c>
      <c r="M327" s="198"/>
      <c r="N327" s="486">
        <f>H327+I327+J327+K327+L327+M327</f>
        <v>0.07408564814814815</v>
      </c>
      <c r="O327" s="426"/>
      <c r="P327" s="232">
        <v>1</v>
      </c>
      <c r="Q327" s="234"/>
      <c r="R327" s="455"/>
      <c r="S327" s="202">
        <v>1</v>
      </c>
      <c r="T327" s="200"/>
      <c r="U327" s="472">
        <f t="shared" si="16"/>
        <v>2</v>
      </c>
      <c r="V327" s="316">
        <v>1</v>
      </c>
      <c r="W327" s="359">
        <f t="shared" si="17"/>
        <v>1</v>
      </c>
      <c r="X327" s="317"/>
      <c r="Y327" s="317"/>
      <c r="Z327" s="317"/>
      <c r="AA327" s="317"/>
      <c r="AB327" s="318"/>
      <c r="AC327" s="317"/>
      <c r="AD327" s="317"/>
    </row>
    <row r="328" spans="1:30" s="217" customFormat="1" ht="12">
      <c r="A328" s="364">
        <f t="shared" si="13"/>
        <v>324</v>
      </c>
      <c r="B328" s="378" t="s">
        <v>1865</v>
      </c>
      <c r="C328" s="378" t="s">
        <v>3852</v>
      </c>
      <c r="D328" s="362" t="s">
        <v>1104</v>
      </c>
      <c r="E328" s="378" t="s">
        <v>188</v>
      </c>
      <c r="F328" s="362" t="s">
        <v>390</v>
      </c>
      <c r="G328" s="379" t="s">
        <v>1568</v>
      </c>
      <c r="H328" s="211"/>
      <c r="I328" s="207"/>
      <c r="J328" s="227"/>
      <c r="K328" s="446">
        <v>0.037662037037037036</v>
      </c>
      <c r="L328" s="255">
        <v>0.036423611111111115</v>
      </c>
      <c r="M328" s="198"/>
      <c r="N328" s="485">
        <f>H328+I328+J328+K328+L328+M328</f>
        <v>0.07408564814814815</v>
      </c>
      <c r="O328" s="424"/>
      <c r="P328" s="199"/>
      <c r="Q328" s="205"/>
      <c r="R328" s="457">
        <v>1</v>
      </c>
      <c r="S328" s="200">
        <v>1</v>
      </c>
      <c r="T328" s="200"/>
      <c r="U328" s="474">
        <f t="shared" si="16"/>
        <v>2</v>
      </c>
      <c r="V328" s="358">
        <v>1</v>
      </c>
      <c r="W328" s="359">
        <f t="shared" si="17"/>
        <v>1</v>
      </c>
      <c r="X328" s="359"/>
      <c r="Y328" s="359"/>
      <c r="Z328" s="359"/>
      <c r="AA328" s="359"/>
      <c r="AB328" s="360"/>
      <c r="AC328" s="359"/>
      <c r="AD328" s="359"/>
    </row>
    <row r="329" spans="1:30" s="319" customFormat="1" ht="12">
      <c r="A329" s="320">
        <f t="shared" si="13"/>
        <v>325</v>
      </c>
      <c r="B329" s="321" t="s">
        <v>237</v>
      </c>
      <c r="C329" s="321" t="s">
        <v>238</v>
      </c>
      <c r="D329" s="321" t="s">
        <v>1103</v>
      </c>
      <c r="E329" s="321">
        <v>1974</v>
      </c>
      <c r="F329" s="322" t="s">
        <v>390</v>
      </c>
      <c r="G329" s="323" t="s">
        <v>3837</v>
      </c>
      <c r="H329" s="206"/>
      <c r="I329" s="201">
        <v>0.036458333333333336</v>
      </c>
      <c r="J329" s="228">
        <v>0.03784722222222222</v>
      </c>
      <c r="K329" s="447"/>
      <c r="L329" s="299"/>
      <c r="M329" s="198"/>
      <c r="N329" s="486">
        <f>H329+I329+J329+K329+L329+M329</f>
        <v>0.07430555555555556</v>
      </c>
      <c r="O329" s="426"/>
      <c r="P329" s="232">
        <v>1</v>
      </c>
      <c r="Q329" s="234">
        <v>1</v>
      </c>
      <c r="R329" s="455"/>
      <c r="S329" s="202"/>
      <c r="T329" s="200"/>
      <c r="U329" s="472">
        <f t="shared" si="16"/>
        <v>2</v>
      </c>
      <c r="V329" s="316">
        <v>1</v>
      </c>
      <c r="W329" s="359">
        <f t="shared" si="17"/>
        <v>1</v>
      </c>
      <c r="X329" s="317"/>
      <c r="Y329" s="317"/>
      <c r="Z329" s="317"/>
      <c r="AA329" s="317"/>
      <c r="AB329" s="318"/>
      <c r="AC329" s="317"/>
      <c r="AD329" s="317"/>
    </row>
    <row r="330" spans="1:30" s="217" customFormat="1" ht="12">
      <c r="A330" s="364">
        <f t="shared" si="13"/>
        <v>326</v>
      </c>
      <c r="B330" s="361" t="s">
        <v>1759</v>
      </c>
      <c r="C330" s="361" t="s">
        <v>70</v>
      </c>
      <c r="D330" s="362" t="s">
        <v>1104</v>
      </c>
      <c r="E330" s="361" t="s">
        <v>3802</v>
      </c>
      <c r="F330" s="361" t="s">
        <v>390</v>
      </c>
      <c r="G330" s="363" t="s">
        <v>1760</v>
      </c>
      <c r="H330" s="203"/>
      <c r="I330" s="196"/>
      <c r="J330" s="227"/>
      <c r="K330" s="446">
        <v>0.03414351851851852</v>
      </c>
      <c r="L330" s="255">
        <v>0.04054398148148148</v>
      </c>
      <c r="M330" s="198"/>
      <c r="N330" s="485">
        <f>H330+I330+J330+K330+L330+M330</f>
        <v>0.07468749999999999</v>
      </c>
      <c r="O330" s="424"/>
      <c r="P330" s="199"/>
      <c r="Q330" s="205"/>
      <c r="R330" s="457">
        <v>1</v>
      </c>
      <c r="S330" s="200">
        <v>1</v>
      </c>
      <c r="T330" s="200"/>
      <c r="U330" s="474">
        <f t="shared" si="16"/>
        <v>2</v>
      </c>
      <c r="V330" s="358">
        <v>1</v>
      </c>
      <c r="W330" s="359">
        <f t="shared" si="17"/>
        <v>1</v>
      </c>
      <c r="X330" s="359"/>
      <c r="Y330" s="359"/>
      <c r="Z330" s="359"/>
      <c r="AA330" s="359"/>
      <c r="AB330" s="360"/>
      <c r="AC330" s="359"/>
      <c r="AD330" s="359"/>
    </row>
    <row r="331" spans="1:30" s="217" customFormat="1" ht="12">
      <c r="A331" s="364">
        <f t="shared" si="13"/>
        <v>327</v>
      </c>
      <c r="B331" s="208" t="s">
        <v>1899</v>
      </c>
      <c r="C331" s="208" t="s">
        <v>3794</v>
      </c>
      <c r="D331" s="208" t="s">
        <v>1104</v>
      </c>
      <c r="E331" s="372" t="s">
        <v>46</v>
      </c>
      <c r="F331" s="208" t="s">
        <v>390</v>
      </c>
      <c r="G331" s="373" t="s">
        <v>1900</v>
      </c>
      <c r="H331" s="225"/>
      <c r="I331" s="199"/>
      <c r="J331" s="227"/>
      <c r="K331" s="446">
        <v>0.03927083333333333</v>
      </c>
      <c r="L331" s="255">
        <v>0.03553240740740741</v>
      </c>
      <c r="M331" s="208"/>
      <c r="N331" s="485">
        <f>H331+I331+J331+K331+L331+M331</f>
        <v>0.07480324074074074</v>
      </c>
      <c r="O331" s="424"/>
      <c r="P331" s="199"/>
      <c r="Q331" s="205"/>
      <c r="R331" s="457">
        <v>1</v>
      </c>
      <c r="S331" s="200">
        <v>1</v>
      </c>
      <c r="T331" s="200"/>
      <c r="U331" s="474">
        <f t="shared" si="16"/>
        <v>2</v>
      </c>
      <c r="V331" s="366">
        <v>1</v>
      </c>
      <c r="W331" s="359">
        <f t="shared" si="17"/>
        <v>1</v>
      </c>
      <c r="X331" s="359"/>
      <c r="Y331" s="359"/>
      <c r="Z331" s="359"/>
      <c r="AA331" s="359"/>
      <c r="AB331" s="360"/>
      <c r="AC331" s="359"/>
      <c r="AD331" s="359"/>
    </row>
    <row r="332" spans="1:30" s="217" customFormat="1" ht="12">
      <c r="A332" s="364">
        <f t="shared" si="13"/>
        <v>328</v>
      </c>
      <c r="B332" s="375" t="s">
        <v>1783</v>
      </c>
      <c r="C332" s="375" t="s">
        <v>85</v>
      </c>
      <c r="D332" s="375" t="s">
        <v>1104</v>
      </c>
      <c r="E332" s="375" t="s">
        <v>100</v>
      </c>
      <c r="F332" s="361" t="s">
        <v>390</v>
      </c>
      <c r="G332" s="376" t="s">
        <v>71</v>
      </c>
      <c r="H332" s="203"/>
      <c r="I332" s="223"/>
      <c r="J332" s="227"/>
      <c r="K332" s="446">
        <v>0.03459490740740741</v>
      </c>
      <c r="L332" s="255">
        <v>0.04047453703703704</v>
      </c>
      <c r="M332" s="198"/>
      <c r="N332" s="485">
        <f>H332+I332+J332+K332+L332+M332</f>
        <v>0.07506944444444444</v>
      </c>
      <c r="O332" s="424"/>
      <c r="P332" s="199"/>
      <c r="Q332" s="205"/>
      <c r="R332" s="457">
        <v>1</v>
      </c>
      <c r="S332" s="200">
        <v>1</v>
      </c>
      <c r="T332" s="200"/>
      <c r="U332" s="474">
        <f t="shared" si="16"/>
        <v>2</v>
      </c>
      <c r="V332" s="358">
        <v>1</v>
      </c>
      <c r="W332" s="359">
        <f t="shared" si="17"/>
        <v>1</v>
      </c>
      <c r="X332" s="359"/>
      <c r="Y332" s="359"/>
      <c r="Z332" s="359"/>
      <c r="AA332" s="359"/>
      <c r="AB332" s="360"/>
      <c r="AC332" s="359"/>
      <c r="AD332" s="359"/>
    </row>
    <row r="333" spans="1:30" s="319" customFormat="1" ht="12">
      <c r="A333" s="320">
        <f t="shared" si="13"/>
        <v>329</v>
      </c>
      <c r="B333" s="321" t="s">
        <v>1888</v>
      </c>
      <c r="C333" s="321" t="s">
        <v>3738</v>
      </c>
      <c r="D333" s="321" t="s">
        <v>1103</v>
      </c>
      <c r="E333" s="321" t="s">
        <v>3848</v>
      </c>
      <c r="F333" s="322" t="s">
        <v>390</v>
      </c>
      <c r="G333" s="323" t="s">
        <v>97</v>
      </c>
      <c r="H333" s="206"/>
      <c r="I333" s="201"/>
      <c r="J333" s="228"/>
      <c r="K333" s="447">
        <v>0.03881944444444444</v>
      </c>
      <c r="L333" s="300">
        <v>0.03630787037037037</v>
      </c>
      <c r="M333" s="198"/>
      <c r="N333" s="486">
        <f>H333+I333+J333+K333+L333+M333</f>
        <v>0.07512731481481481</v>
      </c>
      <c r="O333" s="426"/>
      <c r="P333" s="232"/>
      <c r="Q333" s="234"/>
      <c r="R333" s="455">
        <v>1</v>
      </c>
      <c r="S333" s="202">
        <v>1</v>
      </c>
      <c r="T333" s="200"/>
      <c r="U333" s="472">
        <f t="shared" si="16"/>
        <v>2</v>
      </c>
      <c r="V333" s="316">
        <v>1</v>
      </c>
      <c r="W333" s="359">
        <f t="shared" si="17"/>
        <v>1</v>
      </c>
      <c r="X333" s="317"/>
      <c r="Y333" s="317"/>
      <c r="Z333" s="317"/>
      <c r="AA333" s="317"/>
      <c r="AB333" s="318"/>
      <c r="AC333" s="317"/>
      <c r="AD333" s="317"/>
    </row>
    <row r="334" spans="1:30" s="217" customFormat="1" ht="12">
      <c r="A334" s="364">
        <f t="shared" si="13"/>
        <v>330</v>
      </c>
      <c r="B334" s="361" t="s">
        <v>79</v>
      </c>
      <c r="C334" s="361" t="s">
        <v>70</v>
      </c>
      <c r="D334" s="362" t="s">
        <v>1104</v>
      </c>
      <c r="E334" s="361" t="s">
        <v>54</v>
      </c>
      <c r="F334" s="361" t="s">
        <v>390</v>
      </c>
      <c r="G334" s="363" t="s">
        <v>71</v>
      </c>
      <c r="H334" s="203"/>
      <c r="I334" s="196"/>
      <c r="J334" s="227"/>
      <c r="K334" s="446">
        <v>0.036932870370370366</v>
      </c>
      <c r="L334" s="255">
        <v>0.03827546296296296</v>
      </c>
      <c r="M334" s="198"/>
      <c r="N334" s="485">
        <f>H334+I334+J334+K334+L334+M334</f>
        <v>0.07520833333333332</v>
      </c>
      <c r="O334" s="424"/>
      <c r="P334" s="199"/>
      <c r="Q334" s="205"/>
      <c r="R334" s="457">
        <v>1</v>
      </c>
      <c r="S334" s="200">
        <v>1</v>
      </c>
      <c r="T334" s="200"/>
      <c r="U334" s="474">
        <f t="shared" si="16"/>
        <v>2</v>
      </c>
      <c r="V334" s="358">
        <v>1</v>
      </c>
      <c r="W334" s="359">
        <f t="shared" si="17"/>
        <v>1</v>
      </c>
      <c r="X334" s="359"/>
      <c r="Y334" s="359"/>
      <c r="Z334" s="359"/>
      <c r="AA334" s="359"/>
      <c r="AB334" s="360"/>
      <c r="AC334" s="359"/>
      <c r="AD334" s="359"/>
    </row>
    <row r="335" spans="1:30" s="217" customFormat="1" ht="12">
      <c r="A335" s="364">
        <f t="shared" si="13"/>
        <v>331</v>
      </c>
      <c r="B335" s="361" t="s">
        <v>1869</v>
      </c>
      <c r="C335" s="361" t="s">
        <v>3761</v>
      </c>
      <c r="D335" s="362" t="s">
        <v>1104</v>
      </c>
      <c r="E335" s="361" t="s">
        <v>3806</v>
      </c>
      <c r="F335" s="361" t="s">
        <v>390</v>
      </c>
      <c r="G335" s="363" t="s">
        <v>1750</v>
      </c>
      <c r="H335" s="203"/>
      <c r="I335" s="196"/>
      <c r="J335" s="227"/>
      <c r="K335" s="446">
        <v>0.0378125</v>
      </c>
      <c r="L335" s="255">
        <v>0.0375</v>
      </c>
      <c r="M335" s="198"/>
      <c r="N335" s="485">
        <f>H335+I335+J335+K335+L335+M335</f>
        <v>0.0753125</v>
      </c>
      <c r="O335" s="424"/>
      <c r="P335" s="199"/>
      <c r="Q335" s="205"/>
      <c r="R335" s="457">
        <v>1</v>
      </c>
      <c r="S335" s="200">
        <v>1</v>
      </c>
      <c r="T335" s="200"/>
      <c r="U335" s="474">
        <f t="shared" si="16"/>
        <v>2</v>
      </c>
      <c r="V335" s="358">
        <v>1</v>
      </c>
      <c r="W335" s="359">
        <f t="shared" si="17"/>
        <v>1</v>
      </c>
      <c r="X335" s="359"/>
      <c r="Y335" s="359"/>
      <c r="Z335" s="359"/>
      <c r="AA335" s="359"/>
      <c r="AB335" s="360"/>
      <c r="AC335" s="359"/>
      <c r="AD335" s="359"/>
    </row>
    <row r="336" spans="1:30" s="217" customFormat="1" ht="12">
      <c r="A336" s="364">
        <f t="shared" si="13"/>
        <v>332</v>
      </c>
      <c r="B336" s="361" t="s">
        <v>338</v>
      </c>
      <c r="C336" s="361" t="s">
        <v>314</v>
      </c>
      <c r="D336" s="362" t="s">
        <v>1104</v>
      </c>
      <c r="E336" s="361" t="s">
        <v>100</v>
      </c>
      <c r="F336" s="361" t="s">
        <v>390</v>
      </c>
      <c r="G336" s="363" t="s">
        <v>212</v>
      </c>
      <c r="H336" s="203">
        <v>0.03710648148148148</v>
      </c>
      <c r="I336" s="196">
        <v>0.038217592592592595</v>
      </c>
      <c r="J336" s="227"/>
      <c r="K336" s="446"/>
      <c r="L336" s="198"/>
      <c r="M336" s="198"/>
      <c r="N336" s="485">
        <f>H336+I336+J336+K336+L336+M336</f>
        <v>0.07532407407407407</v>
      </c>
      <c r="O336" s="424">
        <v>1</v>
      </c>
      <c r="P336" s="199">
        <v>1</v>
      </c>
      <c r="Q336" s="205"/>
      <c r="R336" s="457"/>
      <c r="S336" s="200"/>
      <c r="T336" s="200"/>
      <c r="U336" s="474">
        <f t="shared" si="16"/>
        <v>2</v>
      </c>
      <c r="V336" s="358">
        <v>1</v>
      </c>
      <c r="W336" s="359">
        <f t="shared" si="17"/>
        <v>1</v>
      </c>
      <c r="X336" s="359"/>
      <c r="Y336" s="359"/>
      <c r="Z336" s="359"/>
      <c r="AA336" s="359"/>
      <c r="AB336" s="360"/>
      <c r="AC336" s="359"/>
      <c r="AD336" s="359"/>
    </row>
    <row r="337" spans="1:30" s="217" customFormat="1" ht="12">
      <c r="A337" s="364">
        <f t="shared" si="13"/>
        <v>333</v>
      </c>
      <c r="B337" s="362" t="s">
        <v>1036</v>
      </c>
      <c r="C337" s="362" t="s">
        <v>67</v>
      </c>
      <c r="D337" s="362" t="s">
        <v>1104</v>
      </c>
      <c r="E337" s="362">
        <v>1955</v>
      </c>
      <c r="F337" s="362" t="s">
        <v>390</v>
      </c>
      <c r="G337" s="365" t="s">
        <v>424</v>
      </c>
      <c r="H337" s="203">
        <v>0.041365740740740745</v>
      </c>
      <c r="I337" s="207"/>
      <c r="J337" s="227"/>
      <c r="K337" s="446">
        <v>0.034340277777777775</v>
      </c>
      <c r="L337" s="198"/>
      <c r="M337" s="198"/>
      <c r="N337" s="485">
        <f>H337+I337+J337+K337+L337+M337</f>
        <v>0.07570601851851852</v>
      </c>
      <c r="O337" s="424">
        <v>1</v>
      </c>
      <c r="P337" s="199"/>
      <c r="Q337" s="205"/>
      <c r="R337" s="457">
        <v>1</v>
      </c>
      <c r="S337" s="200"/>
      <c r="T337" s="200"/>
      <c r="U337" s="474">
        <f t="shared" si="16"/>
        <v>2</v>
      </c>
      <c r="V337" s="374">
        <v>1</v>
      </c>
      <c r="W337" s="359">
        <f t="shared" si="17"/>
        <v>1</v>
      </c>
      <c r="X337" s="359"/>
      <c r="Y337" s="359"/>
      <c r="Z337" s="359"/>
      <c r="AA337" s="359"/>
      <c r="AB337" s="360"/>
      <c r="AC337" s="359"/>
      <c r="AD337" s="359"/>
    </row>
    <row r="338" spans="1:30" s="217" customFormat="1" ht="12">
      <c r="A338" s="364">
        <f t="shared" si="13"/>
        <v>334</v>
      </c>
      <c r="B338" s="361" t="s">
        <v>162</v>
      </c>
      <c r="C338" s="361" t="s">
        <v>3761</v>
      </c>
      <c r="D338" s="362" t="s">
        <v>1104</v>
      </c>
      <c r="E338" s="361" t="s">
        <v>3715</v>
      </c>
      <c r="F338" s="361" t="s">
        <v>390</v>
      </c>
      <c r="G338" s="363" t="s">
        <v>3729</v>
      </c>
      <c r="H338" s="203">
        <v>0.03939814814814815</v>
      </c>
      <c r="I338" s="196">
        <v>0.03643518518518519</v>
      </c>
      <c r="J338" s="227"/>
      <c r="K338" s="446"/>
      <c r="L338" s="198"/>
      <c r="M338" s="198"/>
      <c r="N338" s="485">
        <f>H338+I338+J338+K338+L338+M338</f>
        <v>0.07583333333333334</v>
      </c>
      <c r="O338" s="424">
        <v>1</v>
      </c>
      <c r="P338" s="199">
        <v>1</v>
      </c>
      <c r="Q338" s="205"/>
      <c r="R338" s="457"/>
      <c r="S338" s="200"/>
      <c r="T338" s="200"/>
      <c r="U338" s="474">
        <f t="shared" si="16"/>
        <v>2</v>
      </c>
      <c r="V338" s="358">
        <v>1</v>
      </c>
      <c r="W338" s="359">
        <f t="shared" si="17"/>
        <v>1</v>
      </c>
      <c r="X338" s="359"/>
      <c r="Y338" s="359"/>
      <c r="Z338" s="359"/>
      <c r="AA338" s="359"/>
      <c r="AB338" s="360"/>
      <c r="AC338" s="359"/>
      <c r="AD338" s="359"/>
    </row>
    <row r="339" spans="1:30" s="367" customFormat="1" ht="12">
      <c r="A339" s="364">
        <f t="shared" si="13"/>
        <v>335</v>
      </c>
      <c r="B339" s="361" t="s">
        <v>213</v>
      </c>
      <c r="C339" s="361" t="s">
        <v>104</v>
      </c>
      <c r="D339" s="362" t="s">
        <v>1104</v>
      </c>
      <c r="E339" s="361" t="s">
        <v>3772</v>
      </c>
      <c r="F339" s="361" t="s">
        <v>390</v>
      </c>
      <c r="G339" s="363" t="s">
        <v>3714</v>
      </c>
      <c r="H339" s="203"/>
      <c r="I339" s="196">
        <v>0.03546296296296296</v>
      </c>
      <c r="J339" s="227">
        <v>0.04069444444444444</v>
      </c>
      <c r="K339" s="446"/>
      <c r="L339" s="198"/>
      <c r="M339" s="198"/>
      <c r="N339" s="485">
        <f>H339+I339+J339+K339+L339+M339</f>
        <v>0.0761574074074074</v>
      </c>
      <c r="O339" s="424"/>
      <c r="P339" s="199">
        <v>1</v>
      </c>
      <c r="Q339" s="205">
        <v>1</v>
      </c>
      <c r="R339" s="457"/>
      <c r="S339" s="200"/>
      <c r="T339" s="200"/>
      <c r="U339" s="474">
        <f t="shared" si="16"/>
        <v>2</v>
      </c>
      <c r="V339" s="358">
        <v>1</v>
      </c>
      <c r="W339" s="359">
        <f t="shared" si="17"/>
        <v>1</v>
      </c>
      <c r="X339" s="366"/>
      <c r="Y339" s="366"/>
      <c r="Z339" s="366"/>
      <c r="AA339" s="366"/>
      <c r="AB339" s="369"/>
      <c r="AC339" s="366"/>
      <c r="AD339" s="366"/>
    </row>
    <row r="340" spans="1:30" s="367" customFormat="1" ht="12">
      <c r="A340" s="364">
        <f t="shared" si="13"/>
        <v>336</v>
      </c>
      <c r="B340" s="361" t="s">
        <v>1292</v>
      </c>
      <c r="C340" s="361" t="s">
        <v>1293</v>
      </c>
      <c r="D340" s="362" t="s">
        <v>1104</v>
      </c>
      <c r="E340" s="361" t="s">
        <v>188</v>
      </c>
      <c r="F340" s="361" t="s">
        <v>955</v>
      </c>
      <c r="G340" s="363" t="s">
        <v>2895</v>
      </c>
      <c r="H340" s="203"/>
      <c r="I340" s="196"/>
      <c r="J340" s="227">
        <v>0.03375</v>
      </c>
      <c r="K340" s="446"/>
      <c r="L340" s="255">
        <v>0.04251157407407408</v>
      </c>
      <c r="M340" s="198"/>
      <c r="N340" s="485">
        <f>H340+I340+J340+K340+L340+M340</f>
        <v>0.07626157407407408</v>
      </c>
      <c r="O340" s="424"/>
      <c r="P340" s="199"/>
      <c r="Q340" s="205">
        <v>1</v>
      </c>
      <c r="R340" s="457"/>
      <c r="S340" s="200">
        <v>1</v>
      </c>
      <c r="T340" s="200"/>
      <c r="U340" s="474">
        <f t="shared" si="16"/>
        <v>2</v>
      </c>
      <c r="V340" s="358">
        <v>1</v>
      </c>
      <c r="W340" s="359">
        <f t="shared" si="17"/>
        <v>1</v>
      </c>
      <c r="X340" s="366"/>
      <c r="Y340" s="366"/>
      <c r="Z340" s="366"/>
      <c r="AA340" s="366"/>
      <c r="AB340" s="369"/>
      <c r="AC340" s="366"/>
      <c r="AD340" s="366"/>
    </row>
    <row r="341" spans="1:30" s="217" customFormat="1" ht="12">
      <c r="A341" s="364">
        <f t="shared" si="13"/>
        <v>337</v>
      </c>
      <c r="B341" s="362" t="s">
        <v>752</v>
      </c>
      <c r="C341" s="362" t="s">
        <v>69</v>
      </c>
      <c r="D341" s="362" t="s">
        <v>1104</v>
      </c>
      <c r="E341" s="362">
        <v>1985</v>
      </c>
      <c r="F341" s="362" t="s">
        <v>390</v>
      </c>
      <c r="G341" s="377" t="s">
        <v>758</v>
      </c>
      <c r="H341" s="203">
        <v>0.04123842592592592</v>
      </c>
      <c r="I341" s="207"/>
      <c r="J341" s="227"/>
      <c r="K341" s="446">
        <v>0.035416666666666666</v>
      </c>
      <c r="L341" s="198"/>
      <c r="M341" s="198"/>
      <c r="N341" s="485">
        <f>H341+I341+J341+K341+L341+M341</f>
        <v>0.0766550925925926</v>
      </c>
      <c r="O341" s="424">
        <v>1</v>
      </c>
      <c r="P341" s="199"/>
      <c r="Q341" s="205"/>
      <c r="R341" s="457">
        <v>1</v>
      </c>
      <c r="S341" s="200"/>
      <c r="T341" s="200"/>
      <c r="U341" s="474">
        <f t="shared" si="16"/>
        <v>2</v>
      </c>
      <c r="V341" s="358">
        <v>1</v>
      </c>
      <c r="W341" s="359">
        <f t="shared" si="17"/>
        <v>1</v>
      </c>
      <c r="X341" s="359"/>
      <c r="Y341" s="359"/>
      <c r="Z341" s="359"/>
      <c r="AA341" s="359"/>
      <c r="AB341" s="360"/>
      <c r="AC341" s="359"/>
      <c r="AD341" s="359"/>
    </row>
    <row r="342" spans="1:30" s="319" customFormat="1" ht="12">
      <c r="A342" s="320">
        <f t="shared" si="13"/>
        <v>338</v>
      </c>
      <c r="B342" s="322" t="s">
        <v>1974</v>
      </c>
      <c r="C342" s="322" t="s">
        <v>1194</v>
      </c>
      <c r="D342" s="324" t="s">
        <v>1103</v>
      </c>
      <c r="E342" s="322">
        <v>1979</v>
      </c>
      <c r="F342" s="322" t="s">
        <v>390</v>
      </c>
      <c r="G342" s="332" t="s">
        <v>3758</v>
      </c>
      <c r="H342" s="209"/>
      <c r="I342" s="233"/>
      <c r="J342" s="228">
        <v>0.03761574074074074</v>
      </c>
      <c r="K342" s="447">
        <v>0.039108796296296294</v>
      </c>
      <c r="L342" s="299"/>
      <c r="M342" s="198"/>
      <c r="N342" s="486">
        <f>H342+I342+J342+K342+L342+M342</f>
        <v>0.07672453703703704</v>
      </c>
      <c r="O342" s="426"/>
      <c r="P342" s="232"/>
      <c r="Q342" s="234">
        <v>1</v>
      </c>
      <c r="R342" s="455">
        <v>1</v>
      </c>
      <c r="S342" s="202"/>
      <c r="T342" s="200"/>
      <c r="U342" s="472">
        <f t="shared" si="16"/>
        <v>2</v>
      </c>
      <c r="V342" s="316">
        <v>1</v>
      </c>
      <c r="W342" s="359">
        <f t="shared" si="17"/>
        <v>1</v>
      </c>
      <c r="X342" s="317"/>
      <c r="Y342" s="317"/>
      <c r="Z342" s="317"/>
      <c r="AA342" s="317"/>
      <c r="AB342" s="318"/>
      <c r="AC342" s="317"/>
      <c r="AD342" s="317"/>
    </row>
    <row r="343" spans="1:30" s="217" customFormat="1" ht="12">
      <c r="A343" s="364">
        <f t="shared" si="13"/>
        <v>339</v>
      </c>
      <c r="B343" s="208" t="s">
        <v>1878</v>
      </c>
      <c r="C343" s="208" t="s">
        <v>155</v>
      </c>
      <c r="D343" s="208" t="s">
        <v>1104</v>
      </c>
      <c r="E343" s="372" t="s">
        <v>3751</v>
      </c>
      <c r="F343" s="208" t="s">
        <v>390</v>
      </c>
      <c r="G343" s="373" t="s">
        <v>1537</v>
      </c>
      <c r="H343" s="225"/>
      <c r="I343" s="199"/>
      <c r="J343" s="227"/>
      <c r="K343" s="446">
        <v>0.03813657407407407</v>
      </c>
      <c r="L343" s="255">
        <v>0.03886574074074074</v>
      </c>
      <c r="M343" s="208"/>
      <c r="N343" s="485">
        <f>H343+I343+J343+K343+L343+M343</f>
        <v>0.07700231481481482</v>
      </c>
      <c r="O343" s="424"/>
      <c r="P343" s="199"/>
      <c r="Q343" s="205"/>
      <c r="R343" s="457">
        <v>1</v>
      </c>
      <c r="S343" s="200">
        <v>1</v>
      </c>
      <c r="T343" s="200"/>
      <c r="U343" s="474">
        <f t="shared" si="16"/>
        <v>2</v>
      </c>
      <c r="V343" s="358">
        <v>1</v>
      </c>
      <c r="W343" s="359">
        <f t="shared" si="17"/>
        <v>1</v>
      </c>
      <c r="X343" s="359"/>
      <c r="Y343" s="359"/>
      <c r="Z343" s="359"/>
      <c r="AA343" s="359"/>
      <c r="AB343" s="360"/>
      <c r="AC343" s="359"/>
      <c r="AD343" s="359"/>
    </row>
    <row r="344" spans="1:30" s="217" customFormat="1" ht="12">
      <c r="A344" s="364">
        <f t="shared" si="13"/>
        <v>340</v>
      </c>
      <c r="B344" s="362" t="s">
        <v>1815</v>
      </c>
      <c r="C344" s="362" t="s">
        <v>134</v>
      </c>
      <c r="D344" s="362" t="s">
        <v>1104</v>
      </c>
      <c r="E344" s="362" t="s">
        <v>3792</v>
      </c>
      <c r="F344" s="362" t="s">
        <v>390</v>
      </c>
      <c r="G344" s="365" t="s">
        <v>1816</v>
      </c>
      <c r="H344" s="203"/>
      <c r="I344" s="207"/>
      <c r="J344" s="227"/>
      <c r="K344" s="446">
        <v>0.036273148148148145</v>
      </c>
      <c r="L344" s="255">
        <v>0.04076388888888889</v>
      </c>
      <c r="M344" s="198"/>
      <c r="N344" s="485">
        <f>H344+I344+J344+K344+L344+M344</f>
        <v>0.07703703703703704</v>
      </c>
      <c r="O344" s="424"/>
      <c r="P344" s="199"/>
      <c r="Q344" s="205"/>
      <c r="R344" s="457">
        <v>1</v>
      </c>
      <c r="S344" s="200">
        <v>1</v>
      </c>
      <c r="T344" s="200"/>
      <c r="U344" s="474">
        <f t="shared" si="16"/>
        <v>2</v>
      </c>
      <c r="V344" s="358">
        <v>1</v>
      </c>
      <c r="W344" s="359">
        <f t="shared" si="17"/>
        <v>1</v>
      </c>
      <c r="X344" s="359"/>
      <c r="Y344" s="359"/>
      <c r="Z344" s="359"/>
      <c r="AA344" s="359"/>
      <c r="AB344" s="360"/>
      <c r="AC344" s="359"/>
      <c r="AD344" s="359"/>
    </row>
    <row r="345" spans="1:30" s="217" customFormat="1" ht="12">
      <c r="A345" s="364">
        <f t="shared" si="13"/>
        <v>341</v>
      </c>
      <c r="B345" s="375" t="s">
        <v>1730</v>
      </c>
      <c r="C345" s="375" t="s">
        <v>3850</v>
      </c>
      <c r="D345" s="375" t="s">
        <v>1104</v>
      </c>
      <c r="E345" s="375" t="s">
        <v>3776</v>
      </c>
      <c r="F345" s="361" t="s">
        <v>390</v>
      </c>
      <c r="G345" s="376" t="s">
        <v>1771</v>
      </c>
      <c r="H345" s="203"/>
      <c r="I345" s="223"/>
      <c r="J345" s="227"/>
      <c r="K345" s="446">
        <v>0.03435185185185185</v>
      </c>
      <c r="L345" s="255">
        <v>0.042835648148148144</v>
      </c>
      <c r="M345" s="198"/>
      <c r="N345" s="485">
        <f>H345+I345+J345+K345+L345+M345</f>
        <v>0.07718749999999999</v>
      </c>
      <c r="O345" s="424"/>
      <c r="P345" s="199"/>
      <c r="Q345" s="205"/>
      <c r="R345" s="457">
        <v>1</v>
      </c>
      <c r="S345" s="200">
        <v>1</v>
      </c>
      <c r="T345" s="200"/>
      <c r="U345" s="474">
        <f t="shared" si="16"/>
        <v>2</v>
      </c>
      <c r="V345" s="358">
        <v>1</v>
      </c>
      <c r="W345" s="359">
        <f t="shared" si="17"/>
        <v>1</v>
      </c>
      <c r="X345" s="359"/>
      <c r="Y345" s="359"/>
      <c r="Z345" s="359"/>
      <c r="AA345" s="359"/>
      <c r="AB345" s="360"/>
      <c r="AC345" s="359"/>
      <c r="AD345" s="359"/>
    </row>
    <row r="346" spans="1:30" s="217" customFormat="1" ht="12">
      <c r="A346" s="364">
        <f t="shared" si="13"/>
        <v>342</v>
      </c>
      <c r="B346" s="361" t="s">
        <v>1232</v>
      </c>
      <c r="C346" s="361" t="s">
        <v>217</v>
      </c>
      <c r="D346" s="362" t="s">
        <v>1104</v>
      </c>
      <c r="E346" s="361">
        <v>1973</v>
      </c>
      <c r="F346" s="361" t="s">
        <v>390</v>
      </c>
      <c r="G346" s="363" t="s">
        <v>71</v>
      </c>
      <c r="H346" s="203"/>
      <c r="I346" s="196"/>
      <c r="J346" s="227">
        <v>0.040451388888888884</v>
      </c>
      <c r="K346" s="446">
        <v>0.03712962962962963</v>
      </c>
      <c r="L346" s="198"/>
      <c r="M346" s="198"/>
      <c r="N346" s="485">
        <f>H346+I346+J346+K346+L346+M346</f>
        <v>0.07758101851851851</v>
      </c>
      <c r="O346" s="424"/>
      <c r="P346" s="199"/>
      <c r="Q346" s="205">
        <v>1</v>
      </c>
      <c r="R346" s="457">
        <v>1</v>
      </c>
      <c r="S346" s="200"/>
      <c r="T346" s="200"/>
      <c r="U346" s="474">
        <f t="shared" si="16"/>
        <v>2</v>
      </c>
      <c r="V346" s="358">
        <v>1</v>
      </c>
      <c r="W346" s="359">
        <f t="shared" si="17"/>
        <v>1</v>
      </c>
      <c r="X346" s="359"/>
      <c r="Y346" s="359"/>
      <c r="Z346" s="359"/>
      <c r="AA346" s="359"/>
      <c r="AB346" s="360"/>
      <c r="AC346" s="359"/>
      <c r="AD346" s="359"/>
    </row>
    <row r="347" spans="1:30" s="217" customFormat="1" ht="12">
      <c r="A347" s="364">
        <f t="shared" si="13"/>
        <v>343</v>
      </c>
      <c r="B347" s="362" t="s">
        <v>1608</v>
      </c>
      <c r="C347" s="362" t="s">
        <v>168</v>
      </c>
      <c r="D347" s="362" t="s">
        <v>1104</v>
      </c>
      <c r="E347" s="362" t="s">
        <v>3751</v>
      </c>
      <c r="F347" s="362" t="s">
        <v>390</v>
      </c>
      <c r="G347" s="365" t="s">
        <v>1704</v>
      </c>
      <c r="H347" s="203"/>
      <c r="I347" s="207"/>
      <c r="J347" s="227"/>
      <c r="K347" s="446">
        <v>0.03768518518518518</v>
      </c>
      <c r="L347" s="255">
        <v>0.03996527777777777</v>
      </c>
      <c r="M347" s="198"/>
      <c r="N347" s="485">
        <f>H347+I347+J347+K347+L347+M347</f>
        <v>0.07765046296296296</v>
      </c>
      <c r="O347" s="424"/>
      <c r="P347" s="199"/>
      <c r="Q347" s="205"/>
      <c r="R347" s="457">
        <v>1</v>
      </c>
      <c r="S347" s="200">
        <v>1</v>
      </c>
      <c r="T347" s="200"/>
      <c r="U347" s="474">
        <f t="shared" si="16"/>
        <v>2</v>
      </c>
      <c r="V347" s="359">
        <v>1</v>
      </c>
      <c r="W347" s="359">
        <f t="shared" si="17"/>
        <v>1</v>
      </c>
      <c r="X347" s="359"/>
      <c r="Y347" s="359"/>
      <c r="Z347" s="359"/>
      <c r="AA347" s="359"/>
      <c r="AB347" s="360"/>
      <c r="AC347" s="359"/>
      <c r="AD347" s="359"/>
    </row>
    <row r="348" spans="1:30" s="217" customFormat="1" ht="12">
      <c r="A348" s="364">
        <f t="shared" si="13"/>
        <v>344</v>
      </c>
      <c r="B348" s="361" t="s">
        <v>40</v>
      </c>
      <c r="C348" s="361" t="s">
        <v>41</v>
      </c>
      <c r="D348" s="362" t="s">
        <v>1104</v>
      </c>
      <c r="E348" s="361" t="s">
        <v>43</v>
      </c>
      <c r="F348" s="361" t="s">
        <v>390</v>
      </c>
      <c r="G348" s="363" t="s">
        <v>42</v>
      </c>
      <c r="H348" s="203"/>
      <c r="I348" s="196">
        <v>0.03778935185185185</v>
      </c>
      <c r="J348" s="227">
        <v>0.04016203703703704</v>
      </c>
      <c r="K348" s="446"/>
      <c r="L348" s="198"/>
      <c r="M348" s="198"/>
      <c r="N348" s="485">
        <f>H348+I348+J348+K348+L348+M348</f>
        <v>0.07795138888888889</v>
      </c>
      <c r="O348" s="424"/>
      <c r="P348" s="199">
        <v>1</v>
      </c>
      <c r="Q348" s="205">
        <v>1</v>
      </c>
      <c r="R348" s="457"/>
      <c r="S348" s="200"/>
      <c r="T348" s="200"/>
      <c r="U348" s="474">
        <f t="shared" si="16"/>
        <v>2</v>
      </c>
      <c r="V348" s="358">
        <v>1</v>
      </c>
      <c r="W348" s="359">
        <f t="shared" si="17"/>
        <v>1</v>
      </c>
      <c r="X348" s="359"/>
      <c r="Y348" s="359"/>
      <c r="Z348" s="359"/>
      <c r="AA348" s="359"/>
      <c r="AB348" s="360"/>
      <c r="AC348" s="359"/>
      <c r="AD348" s="359"/>
    </row>
    <row r="349" spans="1:30" s="217" customFormat="1" ht="12">
      <c r="A349" s="364">
        <f t="shared" si="13"/>
        <v>345</v>
      </c>
      <c r="B349" s="362" t="s">
        <v>1329</v>
      </c>
      <c r="C349" s="362" t="s">
        <v>3778</v>
      </c>
      <c r="D349" s="362" t="s">
        <v>1104</v>
      </c>
      <c r="E349" s="362" t="s">
        <v>54</v>
      </c>
      <c r="F349" s="362" t="s">
        <v>390</v>
      </c>
      <c r="G349" s="365" t="s">
        <v>1330</v>
      </c>
      <c r="H349" s="203"/>
      <c r="I349" s="207"/>
      <c r="J349" s="227">
        <v>0.03488425925925926</v>
      </c>
      <c r="K349" s="446"/>
      <c r="L349" s="255">
        <v>0.04306712962962963</v>
      </c>
      <c r="M349" s="198"/>
      <c r="N349" s="485">
        <f>H349+I349+J349+K349+L349+M349</f>
        <v>0.07795138888888889</v>
      </c>
      <c r="O349" s="424"/>
      <c r="P349" s="199"/>
      <c r="Q349" s="205">
        <v>1</v>
      </c>
      <c r="R349" s="457"/>
      <c r="S349" s="200">
        <v>1</v>
      </c>
      <c r="T349" s="200"/>
      <c r="U349" s="474">
        <f t="shared" si="16"/>
        <v>2</v>
      </c>
      <c r="V349" s="358">
        <v>1</v>
      </c>
      <c r="W349" s="359">
        <f t="shared" si="17"/>
        <v>1</v>
      </c>
      <c r="X349" s="359"/>
      <c r="Y349" s="359"/>
      <c r="Z349" s="359"/>
      <c r="AA349" s="359"/>
      <c r="AB349" s="360"/>
      <c r="AC349" s="359"/>
      <c r="AD349" s="359"/>
    </row>
    <row r="350" spans="1:30" s="217" customFormat="1" ht="12">
      <c r="A350" s="364">
        <f t="shared" si="13"/>
        <v>346</v>
      </c>
      <c r="B350" s="361" t="s">
        <v>79</v>
      </c>
      <c r="C350" s="361" t="s">
        <v>80</v>
      </c>
      <c r="D350" s="362" t="s">
        <v>1104</v>
      </c>
      <c r="E350" s="361" t="s">
        <v>3725</v>
      </c>
      <c r="F350" s="361" t="s">
        <v>390</v>
      </c>
      <c r="G350" s="363" t="s">
        <v>71</v>
      </c>
      <c r="H350" s="203"/>
      <c r="I350" s="196">
        <v>0.03288194444444444</v>
      </c>
      <c r="J350" s="227"/>
      <c r="K350" s="446">
        <v>0.0455324074074074</v>
      </c>
      <c r="L350" s="198"/>
      <c r="M350" s="198"/>
      <c r="N350" s="485">
        <f>H350+I350+J350+K350+L350+M350</f>
        <v>0.07841435185185185</v>
      </c>
      <c r="O350" s="424"/>
      <c r="P350" s="199">
        <v>1</v>
      </c>
      <c r="Q350" s="205"/>
      <c r="R350" s="457">
        <v>1</v>
      </c>
      <c r="S350" s="200"/>
      <c r="T350" s="200"/>
      <c r="U350" s="474">
        <f t="shared" si="16"/>
        <v>2</v>
      </c>
      <c r="V350" s="358">
        <v>1</v>
      </c>
      <c r="W350" s="359">
        <f t="shared" si="17"/>
        <v>1</v>
      </c>
      <c r="X350" s="359"/>
      <c r="Y350" s="359"/>
      <c r="Z350" s="359"/>
      <c r="AA350" s="359"/>
      <c r="AB350" s="360"/>
      <c r="AC350" s="359"/>
      <c r="AD350" s="359"/>
    </row>
    <row r="351" spans="1:30" s="319" customFormat="1" ht="12">
      <c r="A351" s="320">
        <f t="shared" si="13"/>
        <v>347</v>
      </c>
      <c r="B351" s="324" t="s">
        <v>1915</v>
      </c>
      <c r="C351" s="324" t="s">
        <v>1916</v>
      </c>
      <c r="D351" s="324" t="s">
        <v>1103</v>
      </c>
      <c r="E351" s="324" t="s">
        <v>120</v>
      </c>
      <c r="F351" s="324" t="s">
        <v>390</v>
      </c>
      <c r="G351" s="327" t="s">
        <v>151</v>
      </c>
      <c r="H351" s="206"/>
      <c r="I351" s="210"/>
      <c r="J351" s="228"/>
      <c r="K351" s="447">
        <v>0.04130787037037037</v>
      </c>
      <c r="L351" s="300">
        <v>0.03767361111111111</v>
      </c>
      <c r="M351" s="198"/>
      <c r="N351" s="486">
        <f>H351+I351+J351+K351+L351+M351</f>
        <v>0.07898148148148149</v>
      </c>
      <c r="O351" s="426"/>
      <c r="P351" s="232"/>
      <c r="Q351" s="234"/>
      <c r="R351" s="455">
        <v>1</v>
      </c>
      <c r="S351" s="202">
        <v>1</v>
      </c>
      <c r="T351" s="200"/>
      <c r="U351" s="472">
        <f t="shared" si="16"/>
        <v>2</v>
      </c>
      <c r="V351" s="316">
        <v>1</v>
      </c>
      <c r="W351" s="359">
        <f t="shared" si="17"/>
        <v>1</v>
      </c>
      <c r="X351" s="317"/>
      <c r="Y351" s="317"/>
      <c r="Z351" s="317"/>
      <c r="AA351" s="317"/>
      <c r="AB351" s="318"/>
      <c r="AC351" s="317"/>
      <c r="AD351" s="317"/>
    </row>
    <row r="352" spans="1:30" s="319" customFormat="1" ht="12">
      <c r="A352" s="320">
        <f t="shared" si="13"/>
        <v>348</v>
      </c>
      <c r="B352" s="321" t="s">
        <v>152</v>
      </c>
      <c r="C352" s="321" t="s">
        <v>153</v>
      </c>
      <c r="D352" s="324" t="s">
        <v>1103</v>
      </c>
      <c r="E352" s="321">
        <v>1976</v>
      </c>
      <c r="F352" s="322" t="s">
        <v>390</v>
      </c>
      <c r="G352" s="323" t="s">
        <v>3758</v>
      </c>
      <c r="H352" s="206"/>
      <c r="I352" s="201">
        <v>0.04071759259259259</v>
      </c>
      <c r="J352" s="228">
        <v>0.03829861111111111</v>
      </c>
      <c r="K352" s="447"/>
      <c r="L352" s="299"/>
      <c r="M352" s="198"/>
      <c r="N352" s="486">
        <f>H352+I352+J352+K352+L352+M352</f>
        <v>0.0790162037037037</v>
      </c>
      <c r="O352" s="426"/>
      <c r="P352" s="232">
        <v>1</v>
      </c>
      <c r="Q352" s="234">
        <v>1</v>
      </c>
      <c r="R352" s="455"/>
      <c r="S352" s="202"/>
      <c r="T352" s="200"/>
      <c r="U352" s="472">
        <f t="shared" si="16"/>
        <v>2</v>
      </c>
      <c r="V352" s="316">
        <v>1</v>
      </c>
      <c r="W352" s="359">
        <f t="shared" si="17"/>
        <v>1</v>
      </c>
      <c r="X352" s="317"/>
      <c r="Y352" s="317"/>
      <c r="Z352" s="317"/>
      <c r="AA352" s="317"/>
      <c r="AB352" s="318"/>
      <c r="AC352" s="317"/>
      <c r="AD352" s="317"/>
    </row>
    <row r="353" spans="1:30" s="217" customFormat="1" ht="12">
      <c r="A353" s="364">
        <f t="shared" si="13"/>
        <v>349</v>
      </c>
      <c r="B353" s="208" t="s">
        <v>1447</v>
      </c>
      <c r="C353" s="208" t="s">
        <v>36</v>
      </c>
      <c r="D353" s="362" t="s">
        <v>1104</v>
      </c>
      <c r="E353" s="372" t="s">
        <v>3751</v>
      </c>
      <c r="F353" s="208" t="s">
        <v>390</v>
      </c>
      <c r="G353" s="373" t="s">
        <v>1448</v>
      </c>
      <c r="H353" s="225"/>
      <c r="I353" s="199"/>
      <c r="J353" s="227">
        <v>0.0393287037037037</v>
      </c>
      <c r="K353" s="446">
        <v>0.039837962962962964</v>
      </c>
      <c r="L353" s="198"/>
      <c r="M353" s="208"/>
      <c r="N353" s="485">
        <f>H353+I353+J353+K353+L353+M353</f>
        <v>0.07916666666666666</v>
      </c>
      <c r="O353" s="424"/>
      <c r="P353" s="199"/>
      <c r="Q353" s="205">
        <v>1</v>
      </c>
      <c r="R353" s="457">
        <v>1</v>
      </c>
      <c r="S353" s="200"/>
      <c r="T353" s="200"/>
      <c r="U353" s="474">
        <f t="shared" si="16"/>
        <v>2</v>
      </c>
      <c r="V353" s="358">
        <v>1</v>
      </c>
      <c r="W353" s="359">
        <f t="shared" si="17"/>
        <v>1</v>
      </c>
      <c r="X353" s="359"/>
      <c r="Y353" s="359"/>
      <c r="Z353" s="359"/>
      <c r="AA353" s="359"/>
      <c r="AB353" s="360"/>
      <c r="AC353" s="359"/>
      <c r="AD353" s="359"/>
    </row>
    <row r="354" spans="1:30" s="217" customFormat="1" ht="12">
      <c r="A354" s="364">
        <f t="shared" si="13"/>
        <v>350</v>
      </c>
      <c r="B354" s="208" t="s">
        <v>1883</v>
      </c>
      <c r="C354" s="208" t="s">
        <v>3791</v>
      </c>
      <c r="D354" s="208" t="s">
        <v>1104</v>
      </c>
      <c r="E354" s="372" t="s">
        <v>3759</v>
      </c>
      <c r="F354" s="208" t="s">
        <v>390</v>
      </c>
      <c r="G354" s="373" t="s">
        <v>1884</v>
      </c>
      <c r="H354" s="225"/>
      <c r="I354" s="199"/>
      <c r="J354" s="227"/>
      <c r="K354" s="446">
        <v>0.038425925925925926</v>
      </c>
      <c r="L354" s="255">
        <v>0.041840277777777775</v>
      </c>
      <c r="M354" s="208"/>
      <c r="N354" s="485">
        <f>H354+I354+J354+K354+L354+M354</f>
        <v>0.0802662037037037</v>
      </c>
      <c r="O354" s="424"/>
      <c r="P354" s="199"/>
      <c r="Q354" s="205"/>
      <c r="R354" s="458">
        <v>1</v>
      </c>
      <c r="S354" s="200">
        <v>1</v>
      </c>
      <c r="T354" s="200"/>
      <c r="U354" s="474">
        <f t="shared" si="16"/>
        <v>2</v>
      </c>
      <c r="V354" s="358">
        <v>1</v>
      </c>
      <c r="W354" s="359">
        <f t="shared" si="17"/>
        <v>1</v>
      </c>
      <c r="X354" s="359"/>
      <c r="Y354" s="359"/>
      <c r="Z354" s="359"/>
      <c r="AA354" s="359"/>
      <c r="AB354" s="360"/>
      <c r="AC354" s="359"/>
      <c r="AD354" s="359"/>
    </row>
    <row r="355" spans="1:30" s="217" customFormat="1" ht="12">
      <c r="A355" s="364">
        <f t="shared" si="13"/>
        <v>351</v>
      </c>
      <c r="B355" s="208" t="s">
        <v>1891</v>
      </c>
      <c r="C355" s="208" t="s">
        <v>1892</v>
      </c>
      <c r="D355" s="208" t="s">
        <v>1104</v>
      </c>
      <c r="E355" s="372" t="s">
        <v>3783</v>
      </c>
      <c r="F355" s="208" t="s">
        <v>390</v>
      </c>
      <c r="G355" s="373" t="s">
        <v>3729</v>
      </c>
      <c r="H355" s="225"/>
      <c r="I355" s="199"/>
      <c r="J355" s="227"/>
      <c r="K355" s="446">
        <v>0.03885416666666666</v>
      </c>
      <c r="L355" s="255">
        <v>0.041608796296296297</v>
      </c>
      <c r="M355" s="208"/>
      <c r="N355" s="485">
        <f>H355+I355+J355+K355+L355+M355</f>
        <v>0.08046296296296296</v>
      </c>
      <c r="O355" s="424"/>
      <c r="P355" s="199"/>
      <c r="Q355" s="205"/>
      <c r="R355" s="458">
        <v>1</v>
      </c>
      <c r="S355" s="200">
        <v>1</v>
      </c>
      <c r="T355" s="200"/>
      <c r="U355" s="474">
        <f t="shared" si="16"/>
        <v>2</v>
      </c>
      <c r="V355" s="358">
        <v>1</v>
      </c>
      <c r="W355" s="359">
        <f t="shared" si="17"/>
        <v>1</v>
      </c>
      <c r="X355" s="359"/>
      <c r="Y355" s="359"/>
      <c r="Z355" s="359"/>
      <c r="AA355" s="359"/>
      <c r="AB355" s="360"/>
      <c r="AC355" s="359"/>
      <c r="AD355" s="359"/>
    </row>
    <row r="356" spans="1:30" s="319" customFormat="1" ht="12">
      <c r="A356" s="320">
        <f t="shared" si="13"/>
        <v>352</v>
      </c>
      <c r="B356" s="212" t="s">
        <v>1899</v>
      </c>
      <c r="C356" s="212" t="s">
        <v>1905</v>
      </c>
      <c r="D356" s="324" t="s">
        <v>1103</v>
      </c>
      <c r="E356" s="330" t="s">
        <v>3861</v>
      </c>
      <c r="F356" s="212" t="s">
        <v>390</v>
      </c>
      <c r="G356" s="331" t="s">
        <v>1900</v>
      </c>
      <c r="H356" s="436"/>
      <c r="I356" s="245"/>
      <c r="J356" s="229"/>
      <c r="K356" s="448">
        <v>0.039907407407407405</v>
      </c>
      <c r="L356" s="300">
        <v>0.04113425925925926</v>
      </c>
      <c r="M356" s="208"/>
      <c r="N356" s="486">
        <f>H356+I356+J356+K356+L356+M356</f>
        <v>0.08104166666666666</v>
      </c>
      <c r="O356" s="427"/>
      <c r="P356" s="245"/>
      <c r="Q356" s="247"/>
      <c r="R356" s="460">
        <v>1</v>
      </c>
      <c r="S356" s="202">
        <v>1</v>
      </c>
      <c r="T356" s="200"/>
      <c r="U356" s="475">
        <f t="shared" si="16"/>
        <v>2</v>
      </c>
      <c r="V356" s="317">
        <v>1</v>
      </c>
      <c r="W356" s="359">
        <f t="shared" si="17"/>
        <v>1</v>
      </c>
      <c r="X356" s="317"/>
      <c r="Y356" s="317"/>
      <c r="Z356" s="317"/>
      <c r="AA356" s="317"/>
      <c r="AB356" s="318"/>
      <c r="AC356" s="317"/>
      <c r="AD356" s="317"/>
    </row>
    <row r="357" spans="1:30" s="217" customFormat="1" ht="12">
      <c r="A357" s="364">
        <f t="shared" si="13"/>
        <v>353</v>
      </c>
      <c r="B357" s="362" t="s">
        <v>1019</v>
      </c>
      <c r="C357" s="362" t="s">
        <v>1020</v>
      </c>
      <c r="D357" s="362" t="s">
        <v>1104</v>
      </c>
      <c r="E357" s="362">
        <v>1975</v>
      </c>
      <c r="F357" s="362" t="s">
        <v>390</v>
      </c>
      <c r="G357" s="365" t="s">
        <v>1026</v>
      </c>
      <c r="H357" s="203">
        <v>0.040393518518518516</v>
      </c>
      <c r="I357" s="207"/>
      <c r="J357" s="227"/>
      <c r="K357" s="446"/>
      <c r="L357" s="255">
        <v>0.04065972222222222</v>
      </c>
      <c r="M357" s="198"/>
      <c r="N357" s="485">
        <f>H357+I357+J357+K357+L357+M357</f>
        <v>0.08105324074074075</v>
      </c>
      <c r="O357" s="424">
        <v>1</v>
      </c>
      <c r="P357" s="199"/>
      <c r="Q357" s="205"/>
      <c r="R357" s="458"/>
      <c r="S357" s="200">
        <v>1</v>
      </c>
      <c r="T357" s="200"/>
      <c r="U357" s="474">
        <f t="shared" si="16"/>
        <v>2</v>
      </c>
      <c r="V357" s="358">
        <v>1</v>
      </c>
      <c r="W357" s="359">
        <f t="shared" si="17"/>
        <v>1</v>
      </c>
      <c r="X357" s="359"/>
      <c r="Y357" s="359"/>
      <c r="Z357" s="359"/>
      <c r="AA357" s="359"/>
      <c r="AB357" s="360"/>
      <c r="AC357" s="359"/>
      <c r="AD357" s="359"/>
    </row>
    <row r="358" spans="1:30" s="217" customFormat="1" ht="12">
      <c r="A358" s="364">
        <f t="shared" si="13"/>
        <v>354</v>
      </c>
      <c r="B358" s="361" t="s">
        <v>1927</v>
      </c>
      <c r="C358" s="361" t="s">
        <v>235</v>
      </c>
      <c r="D358" s="362" t="s">
        <v>1104</v>
      </c>
      <c r="E358" s="361" t="s">
        <v>46</v>
      </c>
      <c r="F358" s="361" t="s">
        <v>390</v>
      </c>
      <c r="G358" s="363" t="s">
        <v>1928</v>
      </c>
      <c r="H358" s="203"/>
      <c r="I358" s="196"/>
      <c r="J358" s="227"/>
      <c r="K358" s="446">
        <v>0.04299768518518518</v>
      </c>
      <c r="L358" s="255">
        <v>0.03916666666666666</v>
      </c>
      <c r="M358" s="198"/>
      <c r="N358" s="485">
        <f>H358+I358+J358+K358+L358+M358</f>
        <v>0.08216435185185184</v>
      </c>
      <c r="O358" s="424"/>
      <c r="P358" s="199"/>
      <c r="Q358" s="205"/>
      <c r="R358" s="457">
        <v>1</v>
      </c>
      <c r="S358" s="200">
        <v>1</v>
      </c>
      <c r="T358" s="200"/>
      <c r="U358" s="474">
        <f t="shared" si="16"/>
        <v>2</v>
      </c>
      <c r="V358" s="358">
        <v>1</v>
      </c>
      <c r="W358" s="359">
        <f t="shared" si="17"/>
        <v>1</v>
      </c>
      <c r="X358" s="359"/>
      <c r="Y358" s="359"/>
      <c r="Z358" s="359"/>
      <c r="AA358" s="359"/>
      <c r="AB358" s="360"/>
      <c r="AC358" s="359"/>
      <c r="AD358" s="359"/>
    </row>
    <row r="359" spans="1:30" s="217" customFormat="1" ht="12">
      <c r="A359" s="364">
        <f t="shared" si="13"/>
        <v>355</v>
      </c>
      <c r="B359" s="361" t="s">
        <v>1894</v>
      </c>
      <c r="C359" s="361" t="s">
        <v>3800</v>
      </c>
      <c r="D359" s="362" t="s">
        <v>1104</v>
      </c>
      <c r="E359" s="361" t="s">
        <v>139</v>
      </c>
      <c r="F359" s="361" t="s">
        <v>390</v>
      </c>
      <c r="G359" s="363" t="s">
        <v>3754</v>
      </c>
      <c r="H359" s="203"/>
      <c r="I359" s="196"/>
      <c r="J359" s="227"/>
      <c r="K359" s="446">
        <v>0.03899305555555555</v>
      </c>
      <c r="L359" s="255">
        <v>0.04325231481481481</v>
      </c>
      <c r="M359" s="198"/>
      <c r="N359" s="485">
        <f>H359+I359+J359+K359+L359+M359</f>
        <v>0.08224537037037036</v>
      </c>
      <c r="O359" s="424"/>
      <c r="P359" s="199"/>
      <c r="Q359" s="205"/>
      <c r="R359" s="457">
        <v>1</v>
      </c>
      <c r="S359" s="200">
        <v>1</v>
      </c>
      <c r="T359" s="200"/>
      <c r="U359" s="474">
        <f t="shared" si="16"/>
        <v>2</v>
      </c>
      <c r="V359" s="358">
        <v>1</v>
      </c>
      <c r="W359" s="359">
        <f t="shared" si="17"/>
        <v>1</v>
      </c>
      <c r="X359" s="359"/>
      <c r="Y359" s="359"/>
      <c r="Z359" s="359"/>
      <c r="AA359" s="359"/>
      <c r="AB359" s="360"/>
      <c r="AC359" s="359"/>
      <c r="AD359" s="359"/>
    </row>
    <row r="360" spans="1:30" s="319" customFormat="1" ht="12">
      <c r="A360" s="320">
        <f t="shared" si="13"/>
        <v>356</v>
      </c>
      <c r="B360" s="322" t="s">
        <v>1840</v>
      </c>
      <c r="C360" s="322" t="s">
        <v>238</v>
      </c>
      <c r="D360" s="324" t="s">
        <v>1103</v>
      </c>
      <c r="E360" s="322" t="s">
        <v>188</v>
      </c>
      <c r="F360" s="322" t="s">
        <v>390</v>
      </c>
      <c r="G360" s="332" t="s">
        <v>3729</v>
      </c>
      <c r="H360" s="206"/>
      <c r="I360" s="233"/>
      <c r="J360" s="228"/>
      <c r="K360" s="447">
        <v>0.03711805555555556</v>
      </c>
      <c r="L360" s="300">
        <v>0.045995370370370374</v>
      </c>
      <c r="M360" s="198"/>
      <c r="N360" s="486">
        <f>H360+I360+J360+K360+L360+M360</f>
        <v>0.08311342592592594</v>
      </c>
      <c r="O360" s="426"/>
      <c r="P360" s="232"/>
      <c r="Q360" s="234"/>
      <c r="R360" s="455">
        <v>1</v>
      </c>
      <c r="S360" s="202">
        <v>1</v>
      </c>
      <c r="T360" s="200"/>
      <c r="U360" s="472">
        <f t="shared" si="16"/>
        <v>2</v>
      </c>
      <c r="V360" s="316">
        <v>1</v>
      </c>
      <c r="W360" s="359">
        <f t="shared" si="17"/>
        <v>1</v>
      </c>
      <c r="X360" s="317"/>
      <c r="Y360" s="317"/>
      <c r="Z360" s="317"/>
      <c r="AA360" s="317"/>
      <c r="AB360" s="318"/>
      <c r="AC360" s="317"/>
      <c r="AD360" s="317"/>
    </row>
    <row r="361" spans="1:30" s="217" customFormat="1" ht="12">
      <c r="A361" s="364">
        <f t="shared" si="13"/>
        <v>357</v>
      </c>
      <c r="B361" s="362" t="s">
        <v>1050</v>
      </c>
      <c r="C361" s="362" t="s">
        <v>41</v>
      </c>
      <c r="D361" s="362" t="s">
        <v>1104</v>
      </c>
      <c r="E361" s="362">
        <v>1946</v>
      </c>
      <c r="F361" s="362" t="s">
        <v>390</v>
      </c>
      <c r="G361" s="365" t="s">
        <v>3795</v>
      </c>
      <c r="H361" s="203">
        <v>0.04217592592592592</v>
      </c>
      <c r="I361" s="207"/>
      <c r="J361" s="227">
        <v>0.04333333333333333</v>
      </c>
      <c r="K361" s="446"/>
      <c r="L361" s="198"/>
      <c r="M361" s="198"/>
      <c r="N361" s="485">
        <f>H361+I361+J361+K361+L361+M361</f>
        <v>0.08550925925925926</v>
      </c>
      <c r="O361" s="424">
        <v>1</v>
      </c>
      <c r="P361" s="199"/>
      <c r="Q361" s="205">
        <v>1</v>
      </c>
      <c r="R361" s="457"/>
      <c r="S361" s="200"/>
      <c r="T361" s="200"/>
      <c r="U361" s="474">
        <f t="shared" si="16"/>
        <v>2</v>
      </c>
      <c r="V361" s="358">
        <v>1</v>
      </c>
      <c r="W361" s="359">
        <f t="shared" si="17"/>
        <v>1</v>
      </c>
      <c r="X361" s="359"/>
      <c r="Y361" s="359"/>
      <c r="Z361" s="359"/>
      <c r="AA361" s="359"/>
      <c r="AB361" s="360"/>
      <c r="AC361" s="359"/>
      <c r="AD361" s="359"/>
    </row>
    <row r="362" spans="1:30" s="319" customFormat="1" ht="12">
      <c r="A362" s="320">
        <f t="shared" si="13"/>
        <v>358</v>
      </c>
      <c r="B362" s="321" t="s">
        <v>1505</v>
      </c>
      <c r="C362" s="321" t="s">
        <v>1777</v>
      </c>
      <c r="D362" s="213" t="s">
        <v>1103</v>
      </c>
      <c r="E362" s="321" t="s">
        <v>46</v>
      </c>
      <c r="F362" s="213" t="s">
        <v>390</v>
      </c>
      <c r="G362" s="323" t="s">
        <v>109</v>
      </c>
      <c r="H362" s="206"/>
      <c r="I362" s="201"/>
      <c r="J362" s="228"/>
      <c r="K362" s="447">
        <v>0.04199074074074074</v>
      </c>
      <c r="L362" s="300">
        <v>0.04402777777777778</v>
      </c>
      <c r="M362" s="198"/>
      <c r="N362" s="486">
        <f>H362+I362+J362+K362+L362+M362</f>
        <v>0.08601851851851852</v>
      </c>
      <c r="O362" s="426"/>
      <c r="P362" s="232"/>
      <c r="Q362" s="234"/>
      <c r="R362" s="459">
        <v>1</v>
      </c>
      <c r="S362" s="202">
        <v>1</v>
      </c>
      <c r="T362" s="200"/>
      <c r="U362" s="472">
        <f t="shared" si="16"/>
        <v>2</v>
      </c>
      <c r="V362" s="316">
        <v>1</v>
      </c>
      <c r="W362" s="359">
        <f t="shared" si="17"/>
        <v>1</v>
      </c>
      <c r="X362" s="317"/>
      <c r="Y362" s="317"/>
      <c r="Z362" s="317"/>
      <c r="AA362" s="317"/>
      <c r="AB362" s="318"/>
      <c r="AC362" s="317"/>
      <c r="AD362" s="317"/>
    </row>
    <row r="363" spans="1:30" s="217" customFormat="1" ht="12">
      <c r="A363" s="364">
        <f t="shared" si="13"/>
        <v>359</v>
      </c>
      <c r="B363" s="375" t="s">
        <v>1754</v>
      </c>
      <c r="C363" s="375" t="s">
        <v>70</v>
      </c>
      <c r="D363" s="375" t="s">
        <v>1104</v>
      </c>
      <c r="E363" s="375" t="s">
        <v>188</v>
      </c>
      <c r="F363" s="361" t="s">
        <v>390</v>
      </c>
      <c r="G363" s="376" t="s">
        <v>1182</v>
      </c>
      <c r="H363" s="203"/>
      <c r="I363" s="223"/>
      <c r="J363" s="227"/>
      <c r="K363" s="446">
        <v>0.03953703703703704</v>
      </c>
      <c r="L363" s="255">
        <v>0.04769675925925926</v>
      </c>
      <c r="M363" s="198"/>
      <c r="N363" s="485">
        <f>H363+I363+J363+K363+L363+M363</f>
        <v>0.0872337962962963</v>
      </c>
      <c r="O363" s="424"/>
      <c r="P363" s="199"/>
      <c r="Q363" s="205"/>
      <c r="R363" s="458">
        <v>1</v>
      </c>
      <c r="S363" s="200">
        <v>1</v>
      </c>
      <c r="T363" s="200"/>
      <c r="U363" s="474">
        <f t="shared" si="16"/>
        <v>2</v>
      </c>
      <c r="V363" s="358">
        <v>1</v>
      </c>
      <c r="W363" s="359">
        <f t="shared" si="17"/>
        <v>1</v>
      </c>
      <c r="X363" s="359"/>
      <c r="Y363" s="359"/>
      <c r="Z363" s="359"/>
      <c r="AA363" s="359"/>
      <c r="AB363" s="360"/>
      <c r="AC363" s="359"/>
      <c r="AD363" s="359"/>
    </row>
    <row r="364" spans="1:30" s="217" customFormat="1" ht="12">
      <c r="A364" s="364">
        <f t="shared" si="13"/>
        <v>360</v>
      </c>
      <c r="B364" s="208" t="s">
        <v>1397</v>
      </c>
      <c r="C364" s="208" t="s">
        <v>3800</v>
      </c>
      <c r="D364" s="208" t="s">
        <v>1104</v>
      </c>
      <c r="E364" s="372" t="s">
        <v>3725</v>
      </c>
      <c r="F364" s="208" t="s">
        <v>390</v>
      </c>
      <c r="G364" s="373" t="s">
        <v>1925</v>
      </c>
      <c r="H364" s="225"/>
      <c r="I364" s="199"/>
      <c r="J364" s="227"/>
      <c r="K364" s="446">
        <v>0.04212962962962963</v>
      </c>
      <c r="L364" s="255">
        <v>0.04572916666666666</v>
      </c>
      <c r="M364" s="208"/>
      <c r="N364" s="485">
        <f>H364+I364+J364+K364+L364+M364</f>
        <v>0.08785879629629628</v>
      </c>
      <c r="O364" s="424"/>
      <c r="P364" s="199"/>
      <c r="Q364" s="205"/>
      <c r="R364" s="458">
        <v>1</v>
      </c>
      <c r="S364" s="200">
        <v>1</v>
      </c>
      <c r="T364" s="200"/>
      <c r="U364" s="474">
        <f t="shared" si="16"/>
        <v>2</v>
      </c>
      <c r="V364" s="358">
        <v>1</v>
      </c>
      <c r="W364" s="359">
        <f t="shared" si="17"/>
        <v>1</v>
      </c>
      <c r="X364" s="359"/>
      <c r="Y364" s="359"/>
      <c r="Z364" s="359"/>
      <c r="AA364" s="359"/>
      <c r="AB364" s="360"/>
      <c r="AC364" s="359"/>
      <c r="AD364" s="359"/>
    </row>
    <row r="365" spans="1:30" s="319" customFormat="1" ht="12">
      <c r="A365" s="320">
        <f t="shared" si="13"/>
        <v>361</v>
      </c>
      <c r="B365" s="324" t="s">
        <v>1931</v>
      </c>
      <c r="C365" s="324" t="s">
        <v>257</v>
      </c>
      <c r="D365" s="324" t="s">
        <v>1103</v>
      </c>
      <c r="E365" s="324" t="s">
        <v>3740</v>
      </c>
      <c r="F365" s="324" t="s">
        <v>390</v>
      </c>
      <c r="G365" s="327" t="s">
        <v>1537</v>
      </c>
      <c r="H365" s="206"/>
      <c r="I365" s="210"/>
      <c r="J365" s="228"/>
      <c r="K365" s="447">
        <v>0.044328703703703703</v>
      </c>
      <c r="L365" s="300">
        <v>0.0446875</v>
      </c>
      <c r="M365" s="198"/>
      <c r="N365" s="486">
        <f>H365+I365+J365+K365+L365+M365</f>
        <v>0.0890162037037037</v>
      </c>
      <c r="O365" s="426"/>
      <c r="P365" s="232"/>
      <c r="Q365" s="234"/>
      <c r="R365" s="459">
        <v>1</v>
      </c>
      <c r="S365" s="202">
        <v>1</v>
      </c>
      <c r="T365" s="200"/>
      <c r="U365" s="472">
        <f t="shared" si="16"/>
        <v>2</v>
      </c>
      <c r="V365" s="316">
        <v>1</v>
      </c>
      <c r="W365" s="359">
        <f t="shared" si="17"/>
        <v>1</v>
      </c>
      <c r="X365" s="317"/>
      <c r="Y365" s="317"/>
      <c r="Z365" s="317"/>
      <c r="AA365" s="317"/>
      <c r="AB365" s="318"/>
      <c r="AC365" s="317"/>
      <c r="AD365" s="317"/>
    </row>
    <row r="366" spans="1:30" s="217" customFormat="1" ht="12">
      <c r="A366" s="364">
        <f t="shared" si="13"/>
        <v>362</v>
      </c>
      <c r="B366" s="208" t="s">
        <v>1929</v>
      </c>
      <c r="C366" s="208" t="s">
        <v>3832</v>
      </c>
      <c r="D366" s="208" t="s">
        <v>1104</v>
      </c>
      <c r="E366" s="372" t="s">
        <v>3806</v>
      </c>
      <c r="F366" s="208" t="s">
        <v>390</v>
      </c>
      <c r="G366" s="373" t="s">
        <v>3729</v>
      </c>
      <c r="H366" s="225"/>
      <c r="I366" s="199"/>
      <c r="J366" s="227"/>
      <c r="K366" s="446">
        <v>0.04299768518518518</v>
      </c>
      <c r="L366" s="255">
        <v>0.046921296296296294</v>
      </c>
      <c r="M366" s="208"/>
      <c r="N366" s="485">
        <f>H366+I366+J366+K366+L366+M366</f>
        <v>0.08991898148148147</v>
      </c>
      <c r="O366" s="424"/>
      <c r="P366" s="199"/>
      <c r="Q366" s="205"/>
      <c r="R366" s="458">
        <v>1</v>
      </c>
      <c r="S366" s="200">
        <v>1</v>
      </c>
      <c r="T366" s="200"/>
      <c r="U366" s="474">
        <f t="shared" si="16"/>
        <v>2</v>
      </c>
      <c r="V366" s="359">
        <v>1</v>
      </c>
      <c r="W366" s="359">
        <f t="shared" si="17"/>
        <v>1</v>
      </c>
      <c r="X366" s="359"/>
      <c r="Y366" s="359"/>
      <c r="Z366" s="359"/>
      <c r="AA366" s="359"/>
      <c r="AB366" s="360"/>
      <c r="AC366" s="359"/>
      <c r="AD366" s="359"/>
    </row>
    <row r="367" spans="1:30" s="217" customFormat="1" ht="12">
      <c r="A367" s="364">
        <f t="shared" si="13"/>
        <v>363</v>
      </c>
      <c r="B367" s="361" t="s">
        <v>268</v>
      </c>
      <c r="C367" s="361" t="s">
        <v>3778</v>
      </c>
      <c r="D367" s="362" t="s">
        <v>1104</v>
      </c>
      <c r="E367" s="361" t="s">
        <v>3830</v>
      </c>
      <c r="F367" s="361" t="s">
        <v>390</v>
      </c>
      <c r="G367" s="363" t="s">
        <v>269</v>
      </c>
      <c r="H367" s="203"/>
      <c r="I367" s="196">
        <v>0.040254629629629626</v>
      </c>
      <c r="J367" s="227">
        <v>0.050173611111111106</v>
      </c>
      <c r="K367" s="446"/>
      <c r="L367" s="198"/>
      <c r="M367" s="198"/>
      <c r="N367" s="485">
        <f>H367+I367+J367+K367+L367+M367</f>
        <v>0.09042824074074074</v>
      </c>
      <c r="O367" s="424"/>
      <c r="P367" s="199">
        <v>1</v>
      </c>
      <c r="Q367" s="205">
        <v>1</v>
      </c>
      <c r="R367" s="457"/>
      <c r="S367" s="200"/>
      <c r="T367" s="200"/>
      <c r="U367" s="474">
        <f t="shared" si="16"/>
        <v>2</v>
      </c>
      <c r="V367" s="358">
        <v>1</v>
      </c>
      <c r="W367" s="359">
        <f t="shared" si="17"/>
        <v>1</v>
      </c>
      <c r="X367" s="359"/>
      <c r="Y367" s="359"/>
      <c r="Z367" s="359"/>
      <c r="AA367" s="359"/>
      <c r="AB367" s="360"/>
      <c r="AC367" s="359"/>
      <c r="AD367" s="359"/>
    </row>
    <row r="368" spans="1:30" s="217" customFormat="1" ht="12">
      <c r="A368" s="364">
        <f t="shared" si="13"/>
        <v>364</v>
      </c>
      <c r="B368" s="361" t="s">
        <v>1920</v>
      </c>
      <c r="C368" s="361" t="s">
        <v>3809</v>
      </c>
      <c r="D368" s="362" t="s">
        <v>1104</v>
      </c>
      <c r="E368" s="361" t="s">
        <v>3715</v>
      </c>
      <c r="F368" s="361" t="s">
        <v>390</v>
      </c>
      <c r="G368" s="363" t="s">
        <v>1760</v>
      </c>
      <c r="H368" s="203"/>
      <c r="I368" s="196"/>
      <c r="J368" s="227"/>
      <c r="K368" s="446">
        <v>0.04199074074074074</v>
      </c>
      <c r="L368" s="255">
        <v>0.04957175925925925</v>
      </c>
      <c r="M368" s="198"/>
      <c r="N368" s="485">
        <f>H368+I368+J368+K368+L368+M368</f>
        <v>0.09156249999999999</v>
      </c>
      <c r="O368" s="424"/>
      <c r="P368" s="199"/>
      <c r="Q368" s="205"/>
      <c r="R368" s="457">
        <v>1</v>
      </c>
      <c r="S368" s="200">
        <v>1</v>
      </c>
      <c r="T368" s="200"/>
      <c r="U368" s="474">
        <f t="shared" si="16"/>
        <v>2</v>
      </c>
      <c r="V368" s="358">
        <v>1</v>
      </c>
      <c r="W368" s="359">
        <f t="shared" si="17"/>
        <v>1</v>
      </c>
      <c r="X368" s="359"/>
      <c r="Y368" s="359"/>
      <c r="Z368" s="359"/>
      <c r="AA368" s="359"/>
      <c r="AB368" s="360"/>
      <c r="AC368" s="359"/>
      <c r="AD368" s="359"/>
    </row>
    <row r="369" spans="1:30" s="217" customFormat="1" ht="12">
      <c r="A369" s="364">
        <f t="shared" si="13"/>
        <v>365</v>
      </c>
      <c r="B369" s="362" t="s">
        <v>1345</v>
      </c>
      <c r="C369" s="362" t="s">
        <v>1346</v>
      </c>
      <c r="D369" s="362" t="s">
        <v>1104</v>
      </c>
      <c r="E369" s="362" t="s">
        <v>1347</v>
      </c>
      <c r="F369" s="362" t="s">
        <v>390</v>
      </c>
      <c r="G369" s="365" t="s">
        <v>51</v>
      </c>
      <c r="H369" s="203"/>
      <c r="I369" s="207"/>
      <c r="J369" s="227">
        <v>0.04677083333333333</v>
      </c>
      <c r="K369" s="446">
        <v>0.045625</v>
      </c>
      <c r="L369" s="198"/>
      <c r="M369" s="198"/>
      <c r="N369" s="485">
        <f>H369+I369+J369+K369+L369+M369</f>
        <v>0.09239583333333333</v>
      </c>
      <c r="O369" s="424"/>
      <c r="P369" s="199"/>
      <c r="Q369" s="205">
        <v>1</v>
      </c>
      <c r="R369" s="457">
        <v>1</v>
      </c>
      <c r="S369" s="200"/>
      <c r="T369" s="200"/>
      <c r="U369" s="474">
        <f t="shared" si="16"/>
        <v>2</v>
      </c>
      <c r="V369" s="358">
        <v>1</v>
      </c>
      <c r="W369" s="359">
        <f t="shared" si="17"/>
        <v>1</v>
      </c>
      <c r="X369" s="359"/>
      <c r="Y369" s="359"/>
      <c r="Z369" s="359"/>
      <c r="AA369" s="359"/>
      <c r="AB369" s="360"/>
      <c r="AC369" s="359"/>
      <c r="AD369" s="359"/>
    </row>
    <row r="370" spans="1:30" s="217" customFormat="1" ht="12">
      <c r="A370" s="364">
        <f t="shared" si="13"/>
        <v>366</v>
      </c>
      <c r="B370" s="361" t="s">
        <v>84</v>
      </c>
      <c r="C370" s="361" t="s">
        <v>85</v>
      </c>
      <c r="D370" s="362" t="s">
        <v>1104</v>
      </c>
      <c r="E370" s="361" t="s">
        <v>3735</v>
      </c>
      <c r="F370" s="361" t="s">
        <v>390</v>
      </c>
      <c r="G370" s="363" t="s">
        <v>3714</v>
      </c>
      <c r="H370" s="203"/>
      <c r="I370" s="196">
        <v>0.05313657407407407</v>
      </c>
      <c r="J370" s="227">
        <v>0.04010416666666666</v>
      </c>
      <c r="K370" s="446"/>
      <c r="L370" s="198"/>
      <c r="M370" s="198"/>
      <c r="N370" s="485">
        <f>H370+I370+J370+K370+L370+M370</f>
        <v>0.09324074074074074</v>
      </c>
      <c r="O370" s="424"/>
      <c r="P370" s="199">
        <v>1</v>
      </c>
      <c r="Q370" s="205">
        <v>1</v>
      </c>
      <c r="R370" s="458"/>
      <c r="S370" s="200"/>
      <c r="T370" s="200"/>
      <c r="U370" s="474">
        <f t="shared" si="16"/>
        <v>2</v>
      </c>
      <c r="V370" s="358">
        <v>1</v>
      </c>
      <c r="W370" s="359">
        <f t="shared" si="17"/>
        <v>1</v>
      </c>
      <c r="X370" s="359"/>
      <c r="Y370" s="359"/>
      <c r="Z370" s="359"/>
      <c r="AA370" s="359"/>
      <c r="AB370" s="360"/>
      <c r="AC370" s="359"/>
      <c r="AD370" s="359"/>
    </row>
    <row r="371" spans="1:30" s="217" customFormat="1" ht="12">
      <c r="A371" s="364">
        <f t="shared" si="13"/>
        <v>367</v>
      </c>
      <c r="B371" s="361" t="s">
        <v>92</v>
      </c>
      <c r="C371" s="361" t="s">
        <v>93</v>
      </c>
      <c r="D371" s="362" t="s">
        <v>1104</v>
      </c>
      <c r="E371" s="361" t="s">
        <v>95</v>
      </c>
      <c r="F371" s="361" t="s">
        <v>390</v>
      </c>
      <c r="G371" s="363" t="s">
        <v>94</v>
      </c>
      <c r="H371" s="203">
        <v>0.048344907407407406</v>
      </c>
      <c r="I371" s="196">
        <v>0.04747685185185185</v>
      </c>
      <c r="J371" s="227"/>
      <c r="K371" s="446"/>
      <c r="L371" s="198"/>
      <c r="M371" s="198"/>
      <c r="N371" s="485">
        <f>H371+I371+J371+K371+L371+M371</f>
        <v>0.09582175925925926</v>
      </c>
      <c r="O371" s="424">
        <v>1</v>
      </c>
      <c r="P371" s="199">
        <v>1</v>
      </c>
      <c r="Q371" s="205"/>
      <c r="R371" s="458"/>
      <c r="S371" s="200"/>
      <c r="T371" s="200"/>
      <c r="U371" s="474">
        <f t="shared" si="16"/>
        <v>2</v>
      </c>
      <c r="V371" s="358">
        <v>1</v>
      </c>
      <c r="W371" s="359">
        <f t="shared" si="17"/>
        <v>1</v>
      </c>
      <c r="X371" s="359"/>
      <c r="Y371" s="359"/>
      <c r="Z371" s="359"/>
      <c r="AA371" s="359"/>
      <c r="AB371" s="360"/>
      <c r="AC371" s="359"/>
      <c r="AD371" s="359"/>
    </row>
    <row r="372" spans="1:30" s="319" customFormat="1" ht="12">
      <c r="A372" s="320">
        <f aca="true" t="shared" si="18" ref="A372:A531">A371+1</f>
        <v>368</v>
      </c>
      <c r="B372" s="321" t="s">
        <v>1938</v>
      </c>
      <c r="C372" s="321" t="s">
        <v>1064</v>
      </c>
      <c r="D372" s="321" t="s">
        <v>1103</v>
      </c>
      <c r="E372" s="321" t="s">
        <v>3802</v>
      </c>
      <c r="F372" s="322" t="s">
        <v>390</v>
      </c>
      <c r="G372" s="323" t="s">
        <v>1182</v>
      </c>
      <c r="H372" s="206"/>
      <c r="I372" s="201"/>
      <c r="J372" s="228"/>
      <c r="K372" s="447">
        <v>0.04545138888888889</v>
      </c>
      <c r="L372" s="270">
        <v>0.05693287037037037</v>
      </c>
      <c r="M372" s="198"/>
      <c r="N372" s="486">
        <f>H372+I372+J372+K372+L372+M372</f>
        <v>0.10238425925925926</v>
      </c>
      <c r="O372" s="426"/>
      <c r="P372" s="232"/>
      <c r="Q372" s="234"/>
      <c r="R372" s="459">
        <v>1</v>
      </c>
      <c r="S372" s="202">
        <v>1</v>
      </c>
      <c r="T372" s="200"/>
      <c r="U372" s="472">
        <f t="shared" si="16"/>
        <v>2</v>
      </c>
      <c r="V372" s="316">
        <v>1</v>
      </c>
      <c r="W372" s="359">
        <f t="shared" si="17"/>
        <v>1</v>
      </c>
      <c r="X372" s="317"/>
      <c r="Y372" s="317"/>
      <c r="Z372" s="317"/>
      <c r="AA372" s="317"/>
      <c r="AB372" s="318"/>
      <c r="AC372" s="317"/>
      <c r="AD372" s="317"/>
    </row>
    <row r="373" spans="1:30" s="217" customFormat="1" ht="12">
      <c r="A373" s="364">
        <f t="shared" si="18"/>
        <v>369</v>
      </c>
      <c r="B373" s="208" t="s">
        <v>2008</v>
      </c>
      <c r="C373" s="208" t="s">
        <v>314</v>
      </c>
      <c r="D373" s="208" t="s">
        <v>1104</v>
      </c>
      <c r="E373" s="372">
        <v>1986</v>
      </c>
      <c r="F373" s="208" t="s">
        <v>390</v>
      </c>
      <c r="G373" s="373" t="s">
        <v>2009</v>
      </c>
      <c r="H373" s="225"/>
      <c r="I373" s="199"/>
      <c r="J373" s="227"/>
      <c r="K373" s="446"/>
      <c r="L373" s="255">
        <v>0.021342592592592594</v>
      </c>
      <c r="M373" s="208"/>
      <c r="N373" s="485">
        <f>H373+I373+J373+K373+L373+M373</f>
        <v>0.021342592592592594</v>
      </c>
      <c r="O373" s="424"/>
      <c r="P373" s="199"/>
      <c r="Q373" s="205"/>
      <c r="R373" s="457"/>
      <c r="S373" s="200">
        <v>1</v>
      </c>
      <c r="T373" s="200"/>
      <c r="U373" s="474">
        <f t="shared" si="16"/>
        <v>1</v>
      </c>
      <c r="V373" s="358">
        <v>1</v>
      </c>
      <c r="W373" s="359">
        <f t="shared" si="17"/>
        <v>1</v>
      </c>
      <c r="X373" s="359"/>
      <c r="Y373" s="359"/>
      <c r="Z373" s="359"/>
      <c r="AA373" s="359"/>
      <c r="AB373" s="360"/>
      <c r="AC373" s="359"/>
      <c r="AD373" s="359"/>
    </row>
    <row r="374" spans="1:30" s="367" customFormat="1" ht="12">
      <c r="A374" s="364">
        <f t="shared" si="18"/>
        <v>370</v>
      </c>
      <c r="B374" s="362" t="s">
        <v>1460</v>
      </c>
      <c r="C374" s="362" t="s">
        <v>3741</v>
      </c>
      <c r="D374" s="362" t="s">
        <v>1104</v>
      </c>
      <c r="E374" s="362" t="s">
        <v>3730</v>
      </c>
      <c r="F374" s="362" t="s">
        <v>390</v>
      </c>
      <c r="G374" s="365" t="s">
        <v>1461</v>
      </c>
      <c r="H374" s="203"/>
      <c r="I374" s="207"/>
      <c r="J374" s="227"/>
      <c r="K374" s="446">
        <v>0.021597222222222223</v>
      </c>
      <c r="L374" s="198"/>
      <c r="M374" s="198"/>
      <c r="N374" s="485">
        <f>H374+I374+J374+K374+L374+M374</f>
        <v>0.021597222222222223</v>
      </c>
      <c r="O374" s="424"/>
      <c r="P374" s="199"/>
      <c r="Q374" s="205"/>
      <c r="R374" s="457">
        <v>1</v>
      </c>
      <c r="S374" s="200"/>
      <c r="T374" s="200"/>
      <c r="U374" s="474">
        <f t="shared" si="16"/>
        <v>1</v>
      </c>
      <c r="V374" s="358">
        <v>1</v>
      </c>
      <c r="W374" s="359">
        <f t="shared" si="17"/>
        <v>1</v>
      </c>
      <c r="X374" s="366"/>
      <c r="Y374" s="366"/>
      <c r="Z374" s="366"/>
      <c r="AA374" s="366"/>
      <c r="AB374" s="369"/>
      <c r="AC374" s="366"/>
      <c r="AD374" s="366"/>
    </row>
    <row r="375" spans="1:30" s="367" customFormat="1" ht="12">
      <c r="A375" s="364">
        <f t="shared" si="18"/>
        <v>371</v>
      </c>
      <c r="B375" s="375" t="s">
        <v>195</v>
      </c>
      <c r="C375" s="375" t="s">
        <v>150</v>
      </c>
      <c r="D375" s="208" t="s">
        <v>1104</v>
      </c>
      <c r="E375" s="375" t="s">
        <v>3798</v>
      </c>
      <c r="F375" s="208" t="s">
        <v>390</v>
      </c>
      <c r="G375" s="376" t="s">
        <v>1466</v>
      </c>
      <c r="H375" s="203"/>
      <c r="I375" s="223"/>
      <c r="J375" s="227"/>
      <c r="K375" s="446">
        <v>0.02201388888888889</v>
      </c>
      <c r="L375" s="198"/>
      <c r="M375" s="198"/>
      <c r="N375" s="485">
        <f>H375+I375+J375+K375+L375+M375</f>
        <v>0.02201388888888889</v>
      </c>
      <c r="O375" s="424"/>
      <c r="P375" s="199"/>
      <c r="Q375" s="205"/>
      <c r="R375" s="457">
        <v>1</v>
      </c>
      <c r="S375" s="200"/>
      <c r="T375" s="200"/>
      <c r="U375" s="474">
        <f t="shared" si="16"/>
        <v>1</v>
      </c>
      <c r="V375" s="358">
        <v>1</v>
      </c>
      <c r="W375" s="359">
        <f t="shared" si="17"/>
        <v>1</v>
      </c>
      <c r="X375" s="366"/>
      <c r="Y375" s="366"/>
      <c r="Z375" s="366"/>
      <c r="AA375" s="366"/>
      <c r="AB375" s="369"/>
      <c r="AC375" s="366"/>
      <c r="AD375" s="366"/>
    </row>
    <row r="376" spans="1:30" s="367" customFormat="1" ht="12">
      <c r="A376" s="364">
        <f t="shared" si="18"/>
        <v>372</v>
      </c>
      <c r="B376" s="208" t="s">
        <v>2010</v>
      </c>
      <c r="C376" s="208" t="s">
        <v>553</v>
      </c>
      <c r="D376" s="208" t="s">
        <v>1104</v>
      </c>
      <c r="E376" s="372">
        <v>1984</v>
      </c>
      <c r="F376" s="208" t="s">
        <v>2005</v>
      </c>
      <c r="G376" s="373" t="s">
        <v>2011</v>
      </c>
      <c r="H376" s="225"/>
      <c r="I376" s="199"/>
      <c r="J376" s="227"/>
      <c r="K376" s="446"/>
      <c r="L376" s="255">
        <v>0.022222222222222223</v>
      </c>
      <c r="M376" s="208"/>
      <c r="N376" s="485">
        <f>H376+I376+J376+K376+L376+M376</f>
        <v>0.022222222222222223</v>
      </c>
      <c r="O376" s="424"/>
      <c r="P376" s="199"/>
      <c r="Q376" s="205"/>
      <c r="R376" s="457"/>
      <c r="S376" s="200">
        <v>1</v>
      </c>
      <c r="T376" s="200"/>
      <c r="U376" s="474">
        <f t="shared" si="16"/>
        <v>1</v>
      </c>
      <c r="V376" s="358">
        <v>1</v>
      </c>
      <c r="W376" s="359">
        <f t="shared" si="17"/>
        <v>1</v>
      </c>
      <c r="X376" s="366"/>
      <c r="Y376" s="366"/>
      <c r="Z376" s="366"/>
      <c r="AA376" s="366"/>
      <c r="AB376" s="369"/>
      <c r="AC376" s="366"/>
      <c r="AD376" s="366"/>
    </row>
    <row r="377" spans="1:30" s="217" customFormat="1" ht="12">
      <c r="A377" s="364">
        <f t="shared" si="18"/>
        <v>373</v>
      </c>
      <c r="B377" s="208" t="s">
        <v>336</v>
      </c>
      <c r="C377" s="208" t="s">
        <v>145</v>
      </c>
      <c r="D377" s="208" t="s">
        <v>1104</v>
      </c>
      <c r="E377" s="372">
        <v>1977</v>
      </c>
      <c r="F377" s="208" t="s">
        <v>390</v>
      </c>
      <c r="G377" s="373" t="s">
        <v>1105</v>
      </c>
      <c r="H377" s="225"/>
      <c r="I377" s="199"/>
      <c r="J377" s="227">
        <v>0.022395833333333334</v>
      </c>
      <c r="K377" s="446"/>
      <c r="L377" s="198"/>
      <c r="M377" s="208"/>
      <c r="N377" s="485">
        <f>H377+I377+J377+K377+L377+M377</f>
        <v>0.022395833333333334</v>
      </c>
      <c r="O377" s="424"/>
      <c r="P377" s="199"/>
      <c r="Q377" s="205">
        <v>1</v>
      </c>
      <c r="R377" s="458"/>
      <c r="S377" s="200"/>
      <c r="T377" s="200"/>
      <c r="U377" s="474">
        <f t="shared" si="16"/>
        <v>1</v>
      </c>
      <c r="V377" s="358">
        <v>1</v>
      </c>
      <c r="W377" s="359">
        <f t="shared" si="17"/>
        <v>1</v>
      </c>
      <c r="X377" s="359"/>
      <c r="Y377" s="359"/>
      <c r="Z377" s="359"/>
      <c r="AA377" s="359"/>
      <c r="AB377" s="360"/>
      <c r="AC377" s="359"/>
      <c r="AD377" s="359"/>
    </row>
    <row r="378" spans="1:30" s="217" customFormat="1" ht="12">
      <c r="A378" s="364">
        <f t="shared" si="18"/>
        <v>374</v>
      </c>
      <c r="B378" s="362" t="s">
        <v>1468</v>
      </c>
      <c r="C378" s="362" t="s">
        <v>3778</v>
      </c>
      <c r="D378" s="362" t="s">
        <v>1104</v>
      </c>
      <c r="E378" s="362" t="s">
        <v>3798</v>
      </c>
      <c r="F378" s="362" t="s">
        <v>390</v>
      </c>
      <c r="G378" s="365" t="s">
        <v>1182</v>
      </c>
      <c r="H378" s="203"/>
      <c r="I378" s="207"/>
      <c r="J378" s="227"/>
      <c r="K378" s="446">
        <v>0.023113425925925926</v>
      </c>
      <c r="L378" s="198"/>
      <c r="M378" s="198"/>
      <c r="N378" s="485">
        <f>H378+I378+J378+K378+L378+M378</f>
        <v>0.023113425925925926</v>
      </c>
      <c r="O378" s="424"/>
      <c r="P378" s="199"/>
      <c r="Q378" s="205"/>
      <c r="R378" s="458">
        <v>1</v>
      </c>
      <c r="S378" s="200"/>
      <c r="T378" s="200"/>
      <c r="U378" s="474">
        <f t="shared" si="16"/>
        <v>1</v>
      </c>
      <c r="V378" s="359">
        <v>1</v>
      </c>
      <c r="W378" s="359">
        <f t="shared" si="17"/>
        <v>1</v>
      </c>
      <c r="X378" s="359"/>
      <c r="Y378" s="359"/>
      <c r="Z378" s="359"/>
      <c r="AA378" s="359"/>
      <c r="AB378" s="360"/>
      <c r="AC378" s="359"/>
      <c r="AD378" s="359"/>
    </row>
    <row r="379" spans="1:30" s="217" customFormat="1" ht="12">
      <c r="A379" s="364">
        <f t="shared" si="18"/>
        <v>375</v>
      </c>
      <c r="B379" s="362" t="s">
        <v>1469</v>
      </c>
      <c r="C379" s="362" t="s">
        <v>1470</v>
      </c>
      <c r="D379" s="362" t="s">
        <v>1104</v>
      </c>
      <c r="E379" s="362" t="s">
        <v>3848</v>
      </c>
      <c r="F379" s="362" t="s">
        <v>2001</v>
      </c>
      <c r="G379" s="365" t="s">
        <v>1472</v>
      </c>
      <c r="H379" s="203"/>
      <c r="I379" s="207"/>
      <c r="J379" s="227"/>
      <c r="K379" s="446">
        <v>0.023182870370370368</v>
      </c>
      <c r="L379" s="198"/>
      <c r="M379" s="198"/>
      <c r="N379" s="485">
        <f>H379+I379+J379+K379+L379+M379</f>
        <v>0.023182870370370368</v>
      </c>
      <c r="O379" s="424"/>
      <c r="P379" s="199"/>
      <c r="Q379" s="205"/>
      <c r="R379" s="458">
        <v>1</v>
      </c>
      <c r="S379" s="200"/>
      <c r="T379" s="200"/>
      <c r="U379" s="474">
        <f t="shared" si="16"/>
        <v>1</v>
      </c>
      <c r="V379" s="358">
        <v>1</v>
      </c>
      <c r="W379" s="359">
        <f t="shared" si="17"/>
        <v>1</v>
      </c>
      <c r="X379" s="359"/>
      <c r="Y379" s="359"/>
      <c r="Z379" s="359"/>
      <c r="AA379" s="359"/>
      <c r="AB379" s="360"/>
      <c r="AC379" s="359"/>
      <c r="AD379" s="359"/>
    </row>
    <row r="380" spans="1:30" s="217" customFormat="1" ht="12">
      <c r="A380" s="364">
        <f t="shared" si="18"/>
        <v>376</v>
      </c>
      <c r="B380" s="361" t="s">
        <v>1473</v>
      </c>
      <c r="C380" s="361" t="s">
        <v>3778</v>
      </c>
      <c r="D380" s="362" t="s">
        <v>1104</v>
      </c>
      <c r="E380" s="361" t="s">
        <v>139</v>
      </c>
      <c r="F380" s="361" t="s">
        <v>390</v>
      </c>
      <c r="G380" s="363" t="s">
        <v>1474</v>
      </c>
      <c r="H380" s="203"/>
      <c r="I380" s="196"/>
      <c r="J380" s="227"/>
      <c r="K380" s="446">
        <v>0.02335648148148148</v>
      </c>
      <c r="L380" s="198"/>
      <c r="M380" s="198"/>
      <c r="N380" s="485">
        <f>H380+I380+J380+K380+L380+M380</f>
        <v>0.02335648148148148</v>
      </c>
      <c r="O380" s="424"/>
      <c r="P380" s="199"/>
      <c r="Q380" s="205"/>
      <c r="R380" s="457">
        <v>1</v>
      </c>
      <c r="S380" s="200"/>
      <c r="T380" s="200"/>
      <c r="U380" s="474">
        <f t="shared" si="16"/>
        <v>1</v>
      </c>
      <c r="V380" s="358">
        <v>1</v>
      </c>
      <c r="W380" s="359">
        <f t="shared" si="17"/>
        <v>1</v>
      </c>
      <c r="X380" s="359"/>
      <c r="Y380" s="359"/>
      <c r="Z380" s="359"/>
      <c r="AA380" s="359"/>
      <c r="AB380" s="360"/>
      <c r="AC380" s="359"/>
      <c r="AD380" s="359"/>
    </row>
    <row r="381" spans="1:30" s="217" customFormat="1" ht="12">
      <c r="A381" s="364">
        <f t="shared" si="18"/>
        <v>377</v>
      </c>
      <c r="B381" s="208" t="s">
        <v>2012</v>
      </c>
      <c r="C381" s="208" t="s">
        <v>2013</v>
      </c>
      <c r="D381" s="208" t="s">
        <v>1104</v>
      </c>
      <c r="E381" s="372">
        <v>1990</v>
      </c>
      <c r="F381" s="208" t="s">
        <v>2014</v>
      </c>
      <c r="G381" s="373" t="s">
        <v>2015</v>
      </c>
      <c r="H381" s="225"/>
      <c r="I381" s="199"/>
      <c r="J381" s="227"/>
      <c r="K381" s="446"/>
      <c r="L381" s="255">
        <v>0.023668981481481485</v>
      </c>
      <c r="M381" s="208"/>
      <c r="N381" s="485">
        <f>H381+I381+J381+K381+L381+M381</f>
        <v>0.023668981481481485</v>
      </c>
      <c r="O381" s="424"/>
      <c r="P381" s="199"/>
      <c r="Q381" s="205"/>
      <c r="R381" s="457"/>
      <c r="S381" s="200">
        <v>1</v>
      </c>
      <c r="T381" s="200"/>
      <c r="U381" s="474">
        <f t="shared" si="16"/>
        <v>1</v>
      </c>
      <c r="V381" s="358">
        <v>1</v>
      </c>
      <c r="W381" s="359">
        <f t="shared" si="17"/>
        <v>1</v>
      </c>
      <c r="X381" s="359"/>
      <c r="Y381" s="359"/>
      <c r="Z381" s="359"/>
      <c r="AA381" s="359"/>
      <c r="AB381" s="360"/>
      <c r="AC381" s="359"/>
      <c r="AD381" s="359"/>
    </row>
    <row r="382" spans="1:30" s="217" customFormat="1" ht="12">
      <c r="A382" s="364">
        <f t="shared" si="18"/>
        <v>378</v>
      </c>
      <c r="B382" s="362" t="s">
        <v>389</v>
      </c>
      <c r="C382" s="362" t="s">
        <v>3718</v>
      </c>
      <c r="D382" s="362" t="s">
        <v>1104</v>
      </c>
      <c r="E382" s="362">
        <v>1977</v>
      </c>
      <c r="F382" s="362" t="s">
        <v>390</v>
      </c>
      <c r="G382" s="365" t="s">
        <v>396</v>
      </c>
      <c r="H382" s="203">
        <v>0.02369212962962963</v>
      </c>
      <c r="I382" s="207"/>
      <c r="J382" s="227"/>
      <c r="K382" s="446"/>
      <c r="L382" s="198"/>
      <c r="M382" s="198"/>
      <c r="N382" s="485">
        <f>H382+I382+J382+K382+L382+M382</f>
        <v>0.02369212962962963</v>
      </c>
      <c r="O382" s="424">
        <v>1</v>
      </c>
      <c r="P382" s="199"/>
      <c r="Q382" s="205"/>
      <c r="R382" s="457"/>
      <c r="S382" s="200"/>
      <c r="T382" s="200"/>
      <c r="U382" s="474">
        <f t="shared" si="16"/>
        <v>1</v>
      </c>
      <c r="V382" s="358">
        <v>1</v>
      </c>
      <c r="W382" s="359">
        <f t="shared" si="17"/>
        <v>1</v>
      </c>
      <c r="X382" s="359"/>
      <c r="Y382" s="359"/>
      <c r="Z382" s="359"/>
      <c r="AA382" s="359"/>
      <c r="AB382" s="360"/>
      <c r="AC382" s="359"/>
      <c r="AD382" s="359"/>
    </row>
    <row r="383" spans="1:30" s="217" customFormat="1" ht="12">
      <c r="A383" s="364">
        <f t="shared" si="18"/>
        <v>379</v>
      </c>
      <c r="B383" s="208" t="s">
        <v>1110</v>
      </c>
      <c r="C383" s="208" t="s">
        <v>235</v>
      </c>
      <c r="D383" s="208" t="s">
        <v>1104</v>
      </c>
      <c r="E383" s="372">
        <v>1982</v>
      </c>
      <c r="F383" s="208" t="s">
        <v>390</v>
      </c>
      <c r="G383" s="373" t="s">
        <v>1111</v>
      </c>
      <c r="H383" s="225"/>
      <c r="I383" s="199"/>
      <c r="J383" s="227">
        <v>0.02390046296296296</v>
      </c>
      <c r="K383" s="446"/>
      <c r="L383" s="198"/>
      <c r="M383" s="208"/>
      <c r="N383" s="485">
        <f>H383+I383+J383+K383+L383+M383</f>
        <v>0.02390046296296296</v>
      </c>
      <c r="O383" s="424"/>
      <c r="P383" s="199"/>
      <c r="Q383" s="205">
        <v>1</v>
      </c>
      <c r="R383" s="457"/>
      <c r="S383" s="200"/>
      <c r="T383" s="200"/>
      <c r="U383" s="474">
        <f t="shared" si="16"/>
        <v>1</v>
      </c>
      <c r="V383" s="358">
        <v>1</v>
      </c>
      <c r="W383" s="359">
        <f t="shared" si="17"/>
        <v>1</v>
      </c>
      <c r="X383" s="359"/>
      <c r="Y383" s="359"/>
      <c r="Z383" s="359"/>
      <c r="AA383" s="359"/>
      <c r="AB383" s="360"/>
      <c r="AC383" s="359"/>
      <c r="AD383" s="359"/>
    </row>
    <row r="384" spans="1:30" s="217" customFormat="1" ht="12">
      <c r="A384" s="364">
        <f t="shared" si="18"/>
        <v>380</v>
      </c>
      <c r="B384" s="208" t="s">
        <v>304</v>
      </c>
      <c r="C384" s="208" t="s">
        <v>70</v>
      </c>
      <c r="D384" s="208" t="s">
        <v>1104</v>
      </c>
      <c r="E384" s="372" t="s">
        <v>120</v>
      </c>
      <c r="F384" s="208" t="s">
        <v>390</v>
      </c>
      <c r="G384" s="373" t="s">
        <v>1477</v>
      </c>
      <c r="H384" s="225"/>
      <c r="I384" s="199"/>
      <c r="J384" s="227"/>
      <c r="K384" s="446">
        <v>0.024270833333333332</v>
      </c>
      <c r="L384" s="198"/>
      <c r="M384" s="208"/>
      <c r="N384" s="485">
        <f>H384+I384+J384+K384+L384+M384</f>
        <v>0.024270833333333332</v>
      </c>
      <c r="O384" s="424"/>
      <c r="P384" s="199"/>
      <c r="Q384" s="205"/>
      <c r="R384" s="458">
        <v>1</v>
      </c>
      <c r="S384" s="200"/>
      <c r="T384" s="200"/>
      <c r="U384" s="474">
        <f t="shared" si="16"/>
        <v>1</v>
      </c>
      <c r="V384" s="358">
        <v>1</v>
      </c>
      <c r="W384" s="359">
        <f t="shared" si="17"/>
        <v>1</v>
      </c>
      <c r="X384" s="359"/>
      <c r="Y384" s="359"/>
      <c r="Z384" s="359"/>
      <c r="AA384" s="359"/>
      <c r="AB384" s="360"/>
      <c r="AC384" s="359"/>
      <c r="AD384" s="359"/>
    </row>
    <row r="385" spans="1:30" s="217" customFormat="1" ht="12">
      <c r="A385" s="364">
        <f t="shared" si="18"/>
        <v>381</v>
      </c>
      <c r="B385" s="361" t="s">
        <v>339</v>
      </c>
      <c r="C385" s="361" t="s">
        <v>150</v>
      </c>
      <c r="D385" s="362" t="s">
        <v>1104</v>
      </c>
      <c r="E385" s="361" t="s">
        <v>3776</v>
      </c>
      <c r="F385" s="361" t="s">
        <v>390</v>
      </c>
      <c r="G385" s="363" t="s">
        <v>3719</v>
      </c>
      <c r="H385" s="211"/>
      <c r="I385" s="196">
        <v>0.024398148148148148</v>
      </c>
      <c r="J385" s="227"/>
      <c r="K385" s="446"/>
      <c r="L385" s="198"/>
      <c r="M385" s="198"/>
      <c r="N385" s="485">
        <f>H385+I385+J385+K385+L385+M385</f>
        <v>0.024398148148148148</v>
      </c>
      <c r="O385" s="424"/>
      <c r="P385" s="199">
        <v>1</v>
      </c>
      <c r="Q385" s="205"/>
      <c r="R385" s="458"/>
      <c r="S385" s="200"/>
      <c r="T385" s="200"/>
      <c r="U385" s="474">
        <f t="shared" si="16"/>
        <v>1</v>
      </c>
      <c r="V385" s="359">
        <v>1</v>
      </c>
      <c r="W385" s="359">
        <f t="shared" si="17"/>
        <v>1</v>
      </c>
      <c r="X385" s="359"/>
      <c r="Y385" s="359"/>
      <c r="Z385" s="359"/>
      <c r="AA385" s="359"/>
      <c r="AB385" s="360"/>
      <c r="AC385" s="359"/>
      <c r="AD385" s="359"/>
    </row>
    <row r="386" spans="1:30" s="217" customFormat="1" ht="12">
      <c r="A386" s="364">
        <f t="shared" si="18"/>
        <v>382</v>
      </c>
      <c r="B386" s="208" t="s">
        <v>292</v>
      </c>
      <c r="C386" s="208" t="s">
        <v>3842</v>
      </c>
      <c r="D386" s="208" t="s">
        <v>1104</v>
      </c>
      <c r="E386" s="372">
        <v>1964</v>
      </c>
      <c r="F386" s="208" t="s">
        <v>390</v>
      </c>
      <c r="G386" s="373" t="s">
        <v>1114</v>
      </c>
      <c r="H386" s="225"/>
      <c r="I386" s="199"/>
      <c r="J386" s="227">
        <v>0.024537037037037034</v>
      </c>
      <c r="K386" s="446"/>
      <c r="L386" s="198"/>
      <c r="M386" s="208"/>
      <c r="N386" s="485">
        <f>H386+I386+J386+K386+L386+M386</f>
        <v>0.024537037037037034</v>
      </c>
      <c r="O386" s="424"/>
      <c r="P386" s="199"/>
      <c r="Q386" s="205">
        <v>1</v>
      </c>
      <c r="R386" s="458"/>
      <c r="S386" s="200"/>
      <c r="T386" s="200"/>
      <c r="U386" s="474">
        <f t="shared" si="16"/>
        <v>1</v>
      </c>
      <c r="V386" s="358">
        <v>1</v>
      </c>
      <c r="W386" s="359">
        <f t="shared" si="17"/>
        <v>1</v>
      </c>
      <c r="X386" s="359"/>
      <c r="Y386" s="359"/>
      <c r="Z386" s="359"/>
      <c r="AA386" s="359"/>
      <c r="AB386" s="360"/>
      <c r="AC386" s="359"/>
      <c r="AD386" s="359"/>
    </row>
    <row r="387" spans="1:30" s="217" customFormat="1" ht="12">
      <c r="A387" s="364">
        <f t="shared" si="18"/>
        <v>383</v>
      </c>
      <c r="B387" s="208" t="s">
        <v>2016</v>
      </c>
      <c r="C387" s="208" t="s">
        <v>3733</v>
      </c>
      <c r="D387" s="208" t="s">
        <v>1104</v>
      </c>
      <c r="E387" s="372">
        <v>1991</v>
      </c>
      <c r="F387" s="208" t="s">
        <v>390</v>
      </c>
      <c r="G387" s="373" t="s">
        <v>489</v>
      </c>
      <c r="H387" s="225"/>
      <c r="I387" s="199"/>
      <c r="J387" s="227"/>
      <c r="K387" s="446"/>
      <c r="L387" s="255">
        <v>0.024733796296296295</v>
      </c>
      <c r="M387" s="208"/>
      <c r="N387" s="485">
        <f>H387+I387+J387+K387+L387+M387</f>
        <v>0.024733796296296295</v>
      </c>
      <c r="O387" s="424"/>
      <c r="P387" s="199"/>
      <c r="Q387" s="205"/>
      <c r="R387" s="458"/>
      <c r="S387" s="200">
        <v>1</v>
      </c>
      <c r="T387" s="200"/>
      <c r="U387" s="474">
        <f t="shared" si="16"/>
        <v>1</v>
      </c>
      <c r="V387" s="358">
        <v>1</v>
      </c>
      <c r="W387" s="359">
        <f t="shared" si="17"/>
        <v>1</v>
      </c>
      <c r="X387" s="359"/>
      <c r="Y387" s="359"/>
      <c r="Z387" s="359"/>
      <c r="AA387" s="359"/>
      <c r="AB387" s="360"/>
      <c r="AC387" s="359"/>
      <c r="AD387" s="359"/>
    </row>
    <row r="388" spans="1:30" s="217" customFormat="1" ht="12">
      <c r="A388" s="364">
        <f t="shared" si="18"/>
        <v>384</v>
      </c>
      <c r="B388" s="362" t="s">
        <v>412</v>
      </c>
      <c r="C388" s="362" t="s">
        <v>3774</v>
      </c>
      <c r="D388" s="362" t="s">
        <v>1104</v>
      </c>
      <c r="E388" s="362">
        <v>1987</v>
      </c>
      <c r="F388" s="362" t="s">
        <v>390</v>
      </c>
      <c r="G388" s="365" t="s">
        <v>417</v>
      </c>
      <c r="H388" s="203">
        <v>0.0250462962962963</v>
      </c>
      <c r="I388" s="207"/>
      <c r="J388" s="227"/>
      <c r="K388" s="446"/>
      <c r="L388" s="198"/>
      <c r="M388" s="198"/>
      <c r="N388" s="485">
        <f>H388+I388+J388+K388+L388+M388</f>
        <v>0.0250462962962963</v>
      </c>
      <c r="O388" s="424">
        <v>1</v>
      </c>
      <c r="P388" s="199"/>
      <c r="Q388" s="205"/>
      <c r="R388" s="457"/>
      <c r="S388" s="200"/>
      <c r="T388" s="200"/>
      <c r="U388" s="474">
        <f t="shared" si="16"/>
        <v>1</v>
      </c>
      <c r="V388" s="358">
        <v>1</v>
      </c>
      <c r="W388" s="359">
        <f t="shared" si="17"/>
        <v>1</v>
      </c>
      <c r="X388" s="359"/>
      <c r="Y388" s="359"/>
      <c r="Z388" s="359"/>
      <c r="AA388" s="359"/>
      <c r="AB388" s="360"/>
      <c r="AC388" s="359"/>
      <c r="AD388" s="359"/>
    </row>
    <row r="389" spans="1:30" s="217" customFormat="1" ht="12">
      <c r="A389" s="364">
        <f t="shared" si="18"/>
        <v>385</v>
      </c>
      <c r="B389" s="361" t="s">
        <v>327</v>
      </c>
      <c r="C389" s="361" t="s">
        <v>3761</v>
      </c>
      <c r="D389" s="362" t="s">
        <v>1104</v>
      </c>
      <c r="E389" s="361" t="s">
        <v>25</v>
      </c>
      <c r="F389" s="361" t="s">
        <v>390</v>
      </c>
      <c r="G389" s="363" t="s">
        <v>328</v>
      </c>
      <c r="H389" s="203"/>
      <c r="I389" s="196">
        <v>0.02505787037037037</v>
      </c>
      <c r="J389" s="227"/>
      <c r="K389" s="446"/>
      <c r="L389" s="198"/>
      <c r="M389" s="198"/>
      <c r="N389" s="485">
        <f>H389+I389+J389+K389+L389+M389</f>
        <v>0.02505787037037037</v>
      </c>
      <c r="O389" s="424"/>
      <c r="P389" s="199">
        <v>1</v>
      </c>
      <c r="Q389" s="205"/>
      <c r="R389" s="457"/>
      <c r="S389" s="200"/>
      <c r="T389" s="200"/>
      <c r="U389" s="474">
        <f t="shared" si="16"/>
        <v>1</v>
      </c>
      <c r="V389" s="358">
        <v>1</v>
      </c>
      <c r="W389" s="359">
        <f t="shared" si="17"/>
        <v>1</v>
      </c>
      <c r="X389" s="359"/>
      <c r="Y389" s="359"/>
      <c r="Z389" s="359"/>
      <c r="AA389" s="359"/>
      <c r="AB389" s="360"/>
      <c r="AC389" s="359"/>
      <c r="AD389" s="359"/>
    </row>
    <row r="390" spans="1:30" s="217" customFormat="1" ht="12">
      <c r="A390" s="364">
        <f t="shared" si="18"/>
        <v>386</v>
      </c>
      <c r="B390" s="361" t="s">
        <v>144</v>
      </c>
      <c r="C390" s="361" t="s">
        <v>145</v>
      </c>
      <c r="D390" s="362" t="s">
        <v>1104</v>
      </c>
      <c r="E390" s="361" t="s">
        <v>46</v>
      </c>
      <c r="F390" s="361" t="s">
        <v>390</v>
      </c>
      <c r="G390" s="363" t="s">
        <v>146</v>
      </c>
      <c r="H390" s="203"/>
      <c r="I390" s="196">
        <v>0.02511574074074074</v>
      </c>
      <c r="J390" s="227"/>
      <c r="K390" s="446"/>
      <c r="L390" s="198"/>
      <c r="M390" s="198"/>
      <c r="N390" s="485">
        <f>H390+I390+J390+K390+L390+M390</f>
        <v>0.02511574074074074</v>
      </c>
      <c r="O390" s="424"/>
      <c r="P390" s="199">
        <v>1</v>
      </c>
      <c r="Q390" s="205"/>
      <c r="R390" s="458"/>
      <c r="S390" s="200"/>
      <c r="T390" s="200"/>
      <c r="U390" s="474">
        <f aca="true" t="shared" si="19" ref="U390:U453">SUM(O390:T390)</f>
        <v>1</v>
      </c>
      <c r="V390" s="358">
        <v>1</v>
      </c>
      <c r="W390" s="359">
        <f aca="true" t="shared" si="20" ref="W390:W453">IF(U390&gt;0,1,0)</f>
        <v>1</v>
      </c>
      <c r="X390" s="359"/>
      <c r="Y390" s="359"/>
      <c r="Z390" s="359"/>
      <c r="AA390" s="359"/>
      <c r="AB390" s="360"/>
      <c r="AC390" s="359"/>
      <c r="AD390" s="359"/>
    </row>
    <row r="391" spans="1:30" s="217" customFormat="1" ht="12">
      <c r="A391" s="364">
        <f t="shared" si="18"/>
        <v>387</v>
      </c>
      <c r="B391" s="362" t="s">
        <v>1480</v>
      </c>
      <c r="C391" s="362" t="s">
        <v>314</v>
      </c>
      <c r="D391" s="362" t="s">
        <v>1104</v>
      </c>
      <c r="E391" s="362" t="s">
        <v>3840</v>
      </c>
      <c r="F391" s="362" t="s">
        <v>390</v>
      </c>
      <c r="G391" s="365" t="s">
        <v>1481</v>
      </c>
      <c r="H391" s="203"/>
      <c r="I391" s="207"/>
      <c r="J391" s="227"/>
      <c r="K391" s="446">
        <v>0.02515046296296296</v>
      </c>
      <c r="L391" s="198"/>
      <c r="M391" s="198"/>
      <c r="N391" s="485">
        <f>H391+I391+J391+K391+L391+M391</f>
        <v>0.02515046296296296</v>
      </c>
      <c r="O391" s="424"/>
      <c r="P391" s="199"/>
      <c r="Q391" s="205"/>
      <c r="R391" s="458">
        <v>1</v>
      </c>
      <c r="S391" s="200"/>
      <c r="T391" s="200"/>
      <c r="U391" s="474">
        <f t="shared" si="19"/>
        <v>1</v>
      </c>
      <c r="V391" s="358">
        <v>1</v>
      </c>
      <c r="W391" s="359">
        <f t="shared" si="20"/>
        <v>1</v>
      </c>
      <c r="X391" s="359"/>
      <c r="Y391" s="359"/>
      <c r="Z391" s="359"/>
      <c r="AA391" s="359"/>
      <c r="AB391" s="360"/>
      <c r="AC391" s="359"/>
      <c r="AD391" s="359"/>
    </row>
    <row r="392" spans="1:30" s="217" customFormat="1" ht="12">
      <c r="A392" s="364">
        <f t="shared" si="18"/>
        <v>388</v>
      </c>
      <c r="B392" s="361" t="s">
        <v>55</v>
      </c>
      <c r="C392" s="361" t="s">
        <v>3778</v>
      </c>
      <c r="D392" s="362" t="s">
        <v>1104</v>
      </c>
      <c r="E392" s="361" t="s">
        <v>19</v>
      </c>
      <c r="F392" s="361" t="s">
        <v>390</v>
      </c>
      <c r="G392" s="363" t="s">
        <v>3758</v>
      </c>
      <c r="H392" s="203"/>
      <c r="I392" s="196">
        <v>0.02528935185185185</v>
      </c>
      <c r="J392" s="227"/>
      <c r="K392" s="446"/>
      <c r="L392" s="198"/>
      <c r="M392" s="198"/>
      <c r="N392" s="485">
        <f>H392+I392+J392+K392+L392+M392</f>
        <v>0.02528935185185185</v>
      </c>
      <c r="O392" s="424"/>
      <c r="P392" s="199">
        <v>1</v>
      </c>
      <c r="Q392" s="205"/>
      <c r="R392" s="458"/>
      <c r="S392" s="200"/>
      <c r="T392" s="200"/>
      <c r="U392" s="474">
        <f t="shared" si="19"/>
        <v>1</v>
      </c>
      <c r="V392" s="358">
        <v>1</v>
      </c>
      <c r="W392" s="359">
        <f t="shared" si="20"/>
        <v>1</v>
      </c>
      <c r="X392" s="359"/>
      <c r="Y392" s="359"/>
      <c r="Z392" s="359"/>
      <c r="AA392" s="359"/>
      <c r="AB392" s="360"/>
      <c r="AC392" s="359"/>
      <c r="AD392" s="359"/>
    </row>
    <row r="393" spans="1:30" s="217" customFormat="1" ht="12">
      <c r="A393" s="364">
        <f t="shared" si="18"/>
        <v>389</v>
      </c>
      <c r="B393" s="361" t="s">
        <v>3777</v>
      </c>
      <c r="C393" s="361" t="s">
        <v>3778</v>
      </c>
      <c r="D393" s="362" t="s">
        <v>1104</v>
      </c>
      <c r="E393" s="361" t="s">
        <v>3759</v>
      </c>
      <c r="F393" s="361" t="s">
        <v>390</v>
      </c>
      <c r="G393" s="363" t="s">
        <v>3779</v>
      </c>
      <c r="H393" s="203"/>
      <c r="I393" s="196">
        <v>0.0253125</v>
      </c>
      <c r="J393" s="227"/>
      <c r="K393" s="446"/>
      <c r="L393" s="198"/>
      <c r="M393" s="198"/>
      <c r="N393" s="485">
        <f>H393+I393+J393+K393+L393+M393</f>
        <v>0.0253125</v>
      </c>
      <c r="O393" s="424"/>
      <c r="P393" s="199">
        <v>1</v>
      </c>
      <c r="Q393" s="205"/>
      <c r="R393" s="458"/>
      <c r="S393" s="200"/>
      <c r="T393" s="200"/>
      <c r="U393" s="474">
        <f t="shared" si="19"/>
        <v>1</v>
      </c>
      <c r="V393" s="358">
        <v>1</v>
      </c>
      <c r="W393" s="359">
        <f t="shared" si="20"/>
        <v>1</v>
      </c>
      <c r="X393" s="359"/>
      <c r="Y393" s="359"/>
      <c r="Z393" s="359"/>
      <c r="AA393" s="359"/>
      <c r="AB393" s="360"/>
      <c r="AC393" s="359"/>
      <c r="AD393" s="359"/>
    </row>
    <row r="394" spans="1:30" s="217" customFormat="1" ht="12">
      <c r="A394" s="364">
        <f t="shared" si="18"/>
        <v>390</v>
      </c>
      <c r="B394" s="208" t="s">
        <v>1117</v>
      </c>
      <c r="C394" s="208" t="s">
        <v>1118</v>
      </c>
      <c r="D394" s="208" t="s">
        <v>1104</v>
      </c>
      <c r="E394" s="372">
        <v>1979</v>
      </c>
      <c r="F394" s="208" t="s">
        <v>390</v>
      </c>
      <c r="G394" s="373" t="s">
        <v>1119</v>
      </c>
      <c r="H394" s="225"/>
      <c r="I394" s="199"/>
      <c r="J394" s="227">
        <v>0.025324074074074072</v>
      </c>
      <c r="K394" s="446"/>
      <c r="L394" s="198"/>
      <c r="M394" s="208"/>
      <c r="N394" s="485">
        <f>H394+I394+J394+K394+L394+M394</f>
        <v>0.025324074074074072</v>
      </c>
      <c r="O394" s="424"/>
      <c r="P394" s="199"/>
      <c r="Q394" s="205">
        <v>1</v>
      </c>
      <c r="R394" s="457"/>
      <c r="S394" s="200"/>
      <c r="T394" s="200"/>
      <c r="U394" s="474">
        <f t="shared" si="19"/>
        <v>1</v>
      </c>
      <c r="V394" s="358">
        <v>1</v>
      </c>
      <c r="W394" s="359">
        <f t="shared" si="20"/>
        <v>1</v>
      </c>
      <c r="X394" s="359"/>
      <c r="Y394" s="359"/>
      <c r="Z394" s="359"/>
      <c r="AA394" s="359"/>
      <c r="AB394" s="360"/>
      <c r="AC394" s="359"/>
      <c r="AD394" s="359"/>
    </row>
    <row r="395" spans="1:30" s="217" customFormat="1" ht="12">
      <c r="A395" s="364">
        <f t="shared" si="18"/>
        <v>391</v>
      </c>
      <c r="B395" s="208" t="s">
        <v>1120</v>
      </c>
      <c r="C395" s="208" t="s">
        <v>3857</v>
      </c>
      <c r="D395" s="208" t="s">
        <v>1104</v>
      </c>
      <c r="E395" s="372">
        <v>1972</v>
      </c>
      <c r="F395" s="208" t="s">
        <v>390</v>
      </c>
      <c r="G395" s="373" t="s">
        <v>1121</v>
      </c>
      <c r="H395" s="225"/>
      <c r="I395" s="199"/>
      <c r="J395" s="227">
        <v>0.02542824074074074</v>
      </c>
      <c r="K395" s="446"/>
      <c r="L395" s="198"/>
      <c r="M395" s="208"/>
      <c r="N395" s="485">
        <f>H395+I395+J395+K395+L395+M395</f>
        <v>0.02542824074074074</v>
      </c>
      <c r="O395" s="424"/>
      <c r="P395" s="199"/>
      <c r="Q395" s="205">
        <v>1</v>
      </c>
      <c r="R395" s="457"/>
      <c r="S395" s="200"/>
      <c r="T395" s="200"/>
      <c r="U395" s="474">
        <f t="shared" si="19"/>
        <v>1</v>
      </c>
      <c r="V395" s="358">
        <v>1</v>
      </c>
      <c r="W395" s="359">
        <f t="shared" si="20"/>
        <v>1</v>
      </c>
      <c r="X395" s="359"/>
      <c r="Y395" s="359"/>
      <c r="Z395" s="359"/>
      <c r="AA395" s="359"/>
      <c r="AB395" s="360"/>
      <c r="AC395" s="359"/>
      <c r="AD395" s="359"/>
    </row>
    <row r="396" spans="1:30" s="319" customFormat="1" ht="12">
      <c r="A396" s="320">
        <f t="shared" si="18"/>
        <v>392</v>
      </c>
      <c r="B396" s="212" t="s">
        <v>1123</v>
      </c>
      <c r="C396" s="212" t="s">
        <v>1122</v>
      </c>
      <c r="D396" s="212" t="s">
        <v>1103</v>
      </c>
      <c r="E396" s="330">
        <v>1986</v>
      </c>
      <c r="F396" s="212" t="s">
        <v>390</v>
      </c>
      <c r="G396" s="331" t="s">
        <v>83</v>
      </c>
      <c r="H396" s="436"/>
      <c r="I396" s="245"/>
      <c r="J396" s="229">
        <v>0.025555555555555554</v>
      </c>
      <c r="K396" s="447"/>
      <c r="L396" s="283"/>
      <c r="M396" s="238"/>
      <c r="N396" s="486">
        <f>H396+I396+J396+K396+L396+M396</f>
        <v>0.025555555555555554</v>
      </c>
      <c r="O396" s="427"/>
      <c r="P396" s="245"/>
      <c r="Q396" s="234">
        <v>1</v>
      </c>
      <c r="R396" s="460"/>
      <c r="S396" s="214"/>
      <c r="T396" s="239"/>
      <c r="U396" s="472">
        <f t="shared" si="19"/>
        <v>1</v>
      </c>
      <c r="V396" s="316">
        <v>1</v>
      </c>
      <c r="W396" s="359">
        <f t="shared" si="20"/>
        <v>1</v>
      </c>
      <c r="X396" s="317"/>
      <c r="Y396" s="317"/>
      <c r="Z396" s="317"/>
      <c r="AA396" s="317"/>
      <c r="AB396" s="318"/>
      <c r="AC396" s="317"/>
      <c r="AD396" s="317"/>
    </row>
    <row r="397" spans="1:30" s="319" customFormat="1" ht="12">
      <c r="A397" s="320">
        <f t="shared" si="18"/>
        <v>393</v>
      </c>
      <c r="B397" s="213" t="s">
        <v>2017</v>
      </c>
      <c r="C397" s="213" t="s">
        <v>2019</v>
      </c>
      <c r="D397" s="213" t="s">
        <v>1103</v>
      </c>
      <c r="E397" s="325">
        <v>1983</v>
      </c>
      <c r="F397" s="213" t="s">
        <v>2005</v>
      </c>
      <c r="G397" s="326"/>
      <c r="H397" s="435"/>
      <c r="I397" s="232"/>
      <c r="J397" s="228"/>
      <c r="K397" s="447"/>
      <c r="L397" s="300">
        <v>0.025590277777777778</v>
      </c>
      <c r="M397" s="208"/>
      <c r="N397" s="486">
        <f>H397+I397+J397+K397+L397+M397</f>
        <v>0.025590277777777778</v>
      </c>
      <c r="O397" s="424"/>
      <c r="P397" s="199"/>
      <c r="Q397" s="205"/>
      <c r="R397" s="457"/>
      <c r="S397" s="202">
        <v>1</v>
      </c>
      <c r="T397" s="200"/>
      <c r="U397" s="472">
        <f t="shared" si="19"/>
        <v>1</v>
      </c>
      <c r="V397" s="316">
        <v>1</v>
      </c>
      <c r="W397" s="359">
        <f t="shared" si="20"/>
        <v>1</v>
      </c>
      <c r="X397" s="317"/>
      <c r="Y397" s="317"/>
      <c r="Z397" s="317"/>
      <c r="AA397" s="317"/>
      <c r="AB397" s="318"/>
      <c r="AC397" s="317"/>
      <c r="AD397" s="317"/>
    </row>
    <row r="398" spans="1:30" s="217" customFormat="1" ht="12">
      <c r="A398" s="364">
        <f t="shared" si="18"/>
        <v>394</v>
      </c>
      <c r="B398" s="361" t="s">
        <v>199</v>
      </c>
      <c r="C398" s="361" t="s">
        <v>3842</v>
      </c>
      <c r="D398" s="362" t="s">
        <v>1104</v>
      </c>
      <c r="E398" s="361" t="s">
        <v>46</v>
      </c>
      <c r="F398" s="361" t="s">
        <v>390</v>
      </c>
      <c r="G398" s="363" t="s">
        <v>200</v>
      </c>
      <c r="H398" s="203"/>
      <c r="I398" s="196">
        <v>0.025625</v>
      </c>
      <c r="J398" s="227"/>
      <c r="K398" s="446"/>
      <c r="L398" s="198"/>
      <c r="M398" s="198"/>
      <c r="N398" s="485">
        <f>H398+I398+J398+K398+L398+M398</f>
        <v>0.025625</v>
      </c>
      <c r="O398" s="424"/>
      <c r="P398" s="199">
        <v>1</v>
      </c>
      <c r="Q398" s="205"/>
      <c r="R398" s="458"/>
      <c r="S398" s="200"/>
      <c r="T398" s="200"/>
      <c r="U398" s="474">
        <f t="shared" si="19"/>
        <v>1</v>
      </c>
      <c r="V398" s="358">
        <v>1</v>
      </c>
      <c r="W398" s="359">
        <f t="shared" si="20"/>
        <v>1</v>
      </c>
      <c r="X398" s="359"/>
      <c r="Y398" s="359"/>
      <c r="Z398" s="359"/>
      <c r="AA398" s="359"/>
      <c r="AB398" s="360"/>
      <c r="AC398" s="359"/>
      <c r="AD398" s="359"/>
    </row>
    <row r="399" spans="1:30" s="217" customFormat="1" ht="12">
      <c r="A399" s="364">
        <f t="shared" si="18"/>
        <v>395</v>
      </c>
      <c r="B399" s="208" t="s">
        <v>1126</v>
      </c>
      <c r="C399" s="208" t="s">
        <v>3800</v>
      </c>
      <c r="D399" s="208" t="s">
        <v>1104</v>
      </c>
      <c r="E399" s="372">
        <v>1981</v>
      </c>
      <c r="F399" s="208" t="s">
        <v>390</v>
      </c>
      <c r="G399" s="373" t="s">
        <v>1127</v>
      </c>
      <c r="H399" s="225"/>
      <c r="I399" s="199"/>
      <c r="J399" s="204">
        <v>0.025648148148148146</v>
      </c>
      <c r="K399" s="446"/>
      <c r="L399" s="198"/>
      <c r="M399" s="208"/>
      <c r="N399" s="485">
        <f>H399+I399+J399+K399+L399+M399</f>
        <v>0.025648148148148146</v>
      </c>
      <c r="O399" s="424"/>
      <c r="P399" s="199"/>
      <c r="Q399" s="205">
        <v>1</v>
      </c>
      <c r="R399" s="458"/>
      <c r="S399" s="200"/>
      <c r="T399" s="200"/>
      <c r="U399" s="474">
        <f t="shared" si="19"/>
        <v>1</v>
      </c>
      <c r="V399" s="358">
        <v>1</v>
      </c>
      <c r="W399" s="359">
        <f t="shared" si="20"/>
        <v>1</v>
      </c>
      <c r="X399" s="359"/>
      <c r="Y399" s="359"/>
      <c r="Z399" s="359"/>
      <c r="AA399" s="359"/>
      <c r="AB399" s="360"/>
      <c r="AC399" s="359"/>
      <c r="AD399" s="359"/>
    </row>
    <row r="400" spans="1:30" s="217" customFormat="1" ht="12">
      <c r="A400" s="364">
        <f t="shared" si="18"/>
        <v>396</v>
      </c>
      <c r="B400" s="208" t="s">
        <v>1482</v>
      </c>
      <c r="C400" s="208" t="s">
        <v>1</v>
      </c>
      <c r="D400" s="208" t="s">
        <v>1104</v>
      </c>
      <c r="E400" s="372" t="s">
        <v>3725</v>
      </c>
      <c r="F400" s="208" t="s">
        <v>390</v>
      </c>
      <c r="G400" s="373" t="s">
        <v>1483</v>
      </c>
      <c r="H400" s="225"/>
      <c r="I400" s="199"/>
      <c r="J400" s="227"/>
      <c r="K400" s="446">
        <v>0.025694444444444443</v>
      </c>
      <c r="L400" s="198"/>
      <c r="M400" s="208"/>
      <c r="N400" s="485">
        <f>H400+I400+J400+K400+L400+M400</f>
        <v>0.025694444444444443</v>
      </c>
      <c r="O400" s="424"/>
      <c r="P400" s="199"/>
      <c r="Q400" s="205"/>
      <c r="R400" s="457">
        <v>1</v>
      </c>
      <c r="S400" s="200"/>
      <c r="T400" s="200"/>
      <c r="U400" s="474">
        <f t="shared" si="19"/>
        <v>1</v>
      </c>
      <c r="V400" s="358">
        <v>1</v>
      </c>
      <c r="W400" s="359">
        <f t="shared" si="20"/>
        <v>1</v>
      </c>
      <c r="X400" s="359"/>
      <c r="Y400" s="359"/>
      <c r="Z400" s="359"/>
      <c r="AA400" s="359"/>
      <c r="AB400" s="360"/>
      <c r="AC400" s="359"/>
      <c r="AD400" s="359"/>
    </row>
    <row r="401" spans="1:30" s="217" customFormat="1" ht="12">
      <c r="A401" s="364">
        <f t="shared" si="18"/>
        <v>397</v>
      </c>
      <c r="B401" s="208" t="s">
        <v>199</v>
      </c>
      <c r="C401" s="208" t="s">
        <v>36</v>
      </c>
      <c r="D401" s="208" t="s">
        <v>1104</v>
      </c>
      <c r="E401" s="372" t="s">
        <v>3840</v>
      </c>
      <c r="F401" s="208" t="s">
        <v>390</v>
      </c>
      <c r="G401" s="373" t="s">
        <v>1484</v>
      </c>
      <c r="H401" s="225"/>
      <c r="I401" s="199"/>
      <c r="J401" s="227"/>
      <c r="K401" s="446">
        <v>0.02571759259259259</v>
      </c>
      <c r="L401" s="198"/>
      <c r="M401" s="208"/>
      <c r="N401" s="485">
        <f>H401+I401+J401+K401+L401+M401</f>
        <v>0.02571759259259259</v>
      </c>
      <c r="O401" s="424"/>
      <c r="P401" s="199"/>
      <c r="Q401" s="205"/>
      <c r="R401" s="457">
        <v>1</v>
      </c>
      <c r="S401" s="200"/>
      <c r="T401" s="200"/>
      <c r="U401" s="474">
        <f t="shared" si="19"/>
        <v>1</v>
      </c>
      <c r="V401" s="358">
        <v>1</v>
      </c>
      <c r="W401" s="359">
        <f t="shared" si="20"/>
        <v>1</v>
      </c>
      <c r="X401" s="359"/>
      <c r="Y401" s="359"/>
      <c r="Z401" s="359"/>
      <c r="AA401" s="359"/>
      <c r="AB401" s="360"/>
      <c r="AC401" s="359"/>
      <c r="AD401" s="359"/>
    </row>
    <row r="402" spans="1:30" s="217" customFormat="1" ht="12">
      <c r="A402" s="364">
        <f t="shared" si="18"/>
        <v>398</v>
      </c>
      <c r="B402" s="362" t="s">
        <v>433</v>
      </c>
      <c r="C402" s="362" t="s">
        <v>3852</v>
      </c>
      <c r="D402" s="362" t="s">
        <v>1104</v>
      </c>
      <c r="E402" s="362">
        <v>1988</v>
      </c>
      <c r="F402" s="362" t="s">
        <v>390</v>
      </c>
      <c r="G402" s="365" t="s">
        <v>438</v>
      </c>
      <c r="H402" s="203">
        <v>0.025717592592592594</v>
      </c>
      <c r="I402" s="207"/>
      <c r="J402" s="227"/>
      <c r="K402" s="446"/>
      <c r="L402" s="198"/>
      <c r="M402" s="198"/>
      <c r="N402" s="485">
        <f>H402+I402+J402+K402+L402+M402</f>
        <v>0.025717592592592594</v>
      </c>
      <c r="O402" s="424">
        <v>1</v>
      </c>
      <c r="P402" s="199"/>
      <c r="Q402" s="205"/>
      <c r="R402" s="457"/>
      <c r="S402" s="200"/>
      <c r="T402" s="200"/>
      <c r="U402" s="474">
        <f t="shared" si="19"/>
        <v>1</v>
      </c>
      <c r="V402" s="358">
        <v>1</v>
      </c>
      <c r="W402" s="359">
        <f t="shared" si="20"/>
        <v>1</v>
      </c>
      <c r="X402" s="359"/>
      <c r="Y402" s="359"/>
      <c r="Z402" s="359"/>
      <c r="AA402" s="359"/>
      <c r="AB402" s="360"/>
      <c r="AC402" s="359"/>
      <c r="AD402" s="359"/>
    </row>
    <row r="403" spans="1:30" s="217" customFormat="1" ht="12">
      <c r="A403" s="364">
        <f t="shared" si="18"/>
        <v>399</v>
      </c>
      <c r="B403" s="362" t="s">
        <v>443</v>
      </c>
      <c r="C403" s="362" t="s">
        <v>41</v>
      </c>
      <c r="D403" s="362" t="s">
        <v>1104</v>
      </c>
      <c r="E403" s="362">
        <v>1969</v>
      </c>
      <c r="F403" s="362" t="s">
        <v>390</v>
      </c>
      <c r="G403" s="365" t="s">
        <v>446</v>
      </c>
      <c r="H403" s="203">
        <v>0.02579861111111111</v>
      </c>
      <c r="I403" s="207"/>
      <c r="J403" s="227"/>
      <c r="K403" s="446"/>
      <c r="L403" s="198"/>
      <c r="M403" s="198"/>
      <c r="N403" s="485">
        <f>H403+I403+J403+K403+L403+M403</f>
        <v>0.02579861111111111</v>
      </c>
      <c r="O403" s="424">
        <v>1</v>
      </c>
      <c r="P403" s="199"/>
      <c r="Q403" s="205"/>
      <c r="R403" s="458"/>
      <c r="S403" s="200"/>
      <c r="T403" s="200"/>
      <c r="U403" s="474">
        <f t="shared" si="19"/>
        <v>1</v>
      </c>
      <c r="V403" s="358">
        <v>1</v>
      </c>
      <c r="W403" s="359">
        <f t="shared" si="20"/>
        <v>1</v>
      </c>
      <c r="X403" s="359"/>
      <c r="Y403" s="359"/>
      <c r="Z403" s="359"/>
      <c r="AA403" s="359"/>
      <c r="AB403" s="360"/>
      <c r="AC403" s="359"/>
      <c r="AD403" s="359"/>
    </row>
    <row r="404" spans="1:30" s="217" customFormat="1" ht="12">
      <c r="A404" s="364">
        <f t="shared" si="18"/>
        <v>400</v>
      </c>
      <c r="B404" s="375" t="s">
        <v>1485</v>
      </c>
      <c r="C404" s="375" t="s">
        <v>3842</v>
      </c>
      <c r="D404" s="375" t="s">
        <v>1104</v>
      </c>
      <c r="E404" s="375" t="s">
        <v>3861</v>
      </c>
      <c r="F404" s="361" t="s">
        <v>390</v>
      </c>
      <c r="G404" s="376" t="s">
        <v>1486</v>
      </c>
      <c r="H404" s="203"/>
      <c r="I404" s="223"/>
      <c r="J404" s="227"/>
      <c r="K404" s="446">
        <v>0.025833333333333333</v>
      </c>
      <c r="L404" s="198"/>
      <c r="M404" s="198"/>
      <c r="N404" s="485">
        <f>H404+I404+J404+K404+L404+M404</f>
        <v>0.025833333333333333</v>
      </c>
      <c r="O404" s="424"/>
      <c r="P404" s="199"/>
      <c r="Q404" s="205"/>
      <c r="R404" s="458">
        <v>1</v>
      </c>
      <c r="S404" s="200"/>
      <c r="T404" s="200"/>
      <c r="U404" s="474">
        <f t="shared" si="19"/>
        <v>1</v>
      </c>
      <c r="V404" s="358">
        <v>1</v>
      </c>
      <c r="W404" s="359">
        <f t="shared" si="20"/>
        <v>1</v>
      </c>
      <c r="X404" s="359"/>
      <c r="Y404" s="359"/>
      <c r="Z404" s="359"/>
      <c r="AA404" s="359"/>
      <c r="AB404" s="360"/>
      <c r="AC404" s="359"/>
      <c r="AD404" s="359"/>
    </row>
    <row r="405" spans="1:30" s="217" customFormat="1" ht="12">
      <c r="A405" s="364">
        <f t="shared" si="18"/>
        <v>401</v>
      </c>
      <c r="B405" s="378" t="s">
        <v>1487</v>
      </c>
      <c r="C405" s="378" t="s">
        <v>3794</v>
      </c>
      <c r="D405" s="362" t="s">
        <v>1104</v>
      </c>
      <c r="E405" s="378" t="s">
        <v>100</v>
      </c>
      <c r="F405" s="362" t="s">
        <v>390</v>
      </c>
      <c r="G405" s="379" t="s">
        <v>1484</v>
      </c>
      <c r="H405" s="211"/>
      <c r="I405" s="207"/>
      <c r="J405" s="227"/>
      <c r="K405" s="446">
        <v>0.025868055555555554</v>
      </c>
      <c r="L405" s="198"/>
      <c r="M405" s="198"/>
      <c r="N405" s="485">
        <f>H405+I405+J405+K405+L405+M405</f>
        <v>0.025868055555555554</v>
      </c>
      <c r="O405" s="424"/>
      <c r="P405" s="199"/>
      <c r="Q405" s="205"/>
      <c r="R405" s="458">
        <v>1</v>
      </c>
      <c r="S405" s="200"/>
      <c r="T405" s="200"/>
      <c r="U405" s="474">
        <f t="shared" si="19"/>
        <v>1</v>
      </c>
      <c r="V405" s="358">
        <v>1</v>
      </c>
      <c r="W405" s="359">
        <f t="shared" si="20"/>
        <v>1</v>
      </c>
      <c r="X405" s="359"/>
      <c r="Y405" s="359"/>
      <c r="Z405" s="359"/>
      <c r="AA405" s="359"/>
      <c r="AB405" s="360"/>
      <c r="AC405" s="359"/>
      <c r="AD405" s="359"/>
    </row>
    <row r="406" spans="1:30" s="217" customFormat="1" ht="12">
      <c r="A406" s="364">
        <f t="shared" si="18"/>
        <v>402</v>
      </c>
      <c r="B406" s="361" t="s">
        <v>129</v>
      </c>
      <c r="C406" s="361" t="s">
        <v>8</v>
      </c>
      <c r="D406" s="362" t="s">
        <v>1104</v>
      </c>
      <c r="E406" s="361" t="s">
        <v>25</v>
      </c>
      <c r="F406" s="361" t="s">
        <v>390</v>
      </c>
      <c r="G406" s="363" t="s">
        <v>130</v>
      </c>
      <c r="H406" s="203"/>
      <c r="I406" s="196">
        <v>0.025902777777777778</v>
      </c>
      <c r="J406" s="227"/>
      <c r="K406" s="446"/>
      <c r="L406" s="198"/>
      <c r="M406" s="198"/>
      <c r="N406" s="485">
        <f>H406+I406+J406+K406+L406+M406</f>
        <v>0.025902777777777778</v>
      </c>
      <c r="O406" s="424"/>
      <c r="P406" s="199">
        <v>1</v>
      </c>
      <c r="Q406" s="205"/>
      <c r="R406" s="458"/>
      <c r="S406" s="200"/>
      <c r="T406" s="200"/>
      <c r="U406" s="474">
        <f t="shared" si="19"/>
        <v>1</v>
      </c>
      <c r="V406" s="374">
        <v>1</v>
      </c>
      <c r="W406" s="359">
        <f t="shared" si="20"/>
        <v>1</v>
      </c>
      <c r="X406" s="359"/>
      <c r="Y406" s="359"/>
      <c r="Z406" s="359"/>
      <c r="AA406" s="359"/>
      <c r="AB406" s="360"/>
      <c r="AC406" s="359"/>
      <c r="AD406" s="359"/>
    </row>
    <row r="407" spans="1:30" s="217" customFormat="1" ht="12">
      <c r="A407" s="364">
        <f t="shared" si="18"/>
        <v>403</v>
      </c>
      <c r="B407" s="208" t="s">
        <v>1490</v>
      </c>
      <c r="C407" s="208" t="s">
        <v>3800</v>
      </c>
      <c r="D407" s="208" t="s">
        <v>1104</v>
      </c>
      <c r="E407" s="372" t="s">
        <v>54</v>
      </c>
      <c r="F407" s="208" t="s">
        <v>390</v>
      </c>
      <c r="G407" s="373" t="s">
        <v>1491</v>
      </c>
      <c r="H407" s="225"/>
      <c r="I407" s="199"/>
      <c r="J407" s="227"/>
      <c r="K407" s="446">
        <v>0.02591435185185185</v>
      </c>
      <c r="L407" s="198"/>
      <c r="M407" s="208"/>
      <c r="N407" s="485">
        <f>H407+I407+J407+K407+L407+M407</f>
        <v>0.02591435185185185</v>
      </c>
      <c r="O407" s="424"/>
      <c r="P407" s="199"/>
      <c r="Q407" s="205"/>
      <c r="R407" s="458">
        <v>1</v>
      </c>
      <c r="S407" s="200"/>
      <c r="T407" s="200"/>
      <c r="U407" s="474">
        <f t="shared" si="19"/>
        <v>1</v>
      </c>
      <c r="V407" s="358">
        <v>1</v>
      </c>
      <c r="W407" s="359">
        <f t="shared" si="20"/>
        <v>1</v>
      </c>
      <c r="X407" s="359"/>
      <c r="Y407" s="359"/>
      <c r="Z407" s="359"/>
      <c r="AA407" s="359"/>
      <c r="AB407" s="360"/>
      <c r="AC407" s="359"/>
      <c r="AD407" s="359"/>
    </row>
    <row r="408" spans="1:30" s="217" customFormat="1" ht="12">
      <c r="A408" s="364">
        <f t="shared" si="18"/>
        <v>404</v>
      </c>
      <c r="B408" s="362" t="s">
        <v>1492</v>
      </c>
      <c r="C408" s="362" t="s">
        <v>3741</v>
      </c>
      <c r="D408" s="362" t="s">
        <v>1104</v>
      </c>
      <c r="E408" s="362" t="s">
        <v>31</v>
      </c>
      <c r="F408" s="362" t="s">
        <v>390</v>
      </c>
      <c r="G408" s="365" t="s">
        <v>1493</v>
      </c>
      <c r="H408" s="203"/>
      <c r="I408" s="207"/>
      <c r="J408" s="227"/>
      <c r="K408" s="446">
        <v>0.025960648148148146</v>
      </c>
      <c r="L408" s="198"/>
      <c r="M408" s="198"/>
      <c r="N408" s="485">
        <f>H408+I408+J408+K408+L408+M408</f>
        <v>0.025960648148148146</v>
      </c>
      <c r="O408" s="424"/>
      <c r="P408" s="199"/>
      <c r="Q408" s="205"/>
      <c r="R408" s="458">
        <v>1</v>
      </c>
      <c r="S408" s="200"/>
      <c r="T408" s="200"/>
      <c r="U408" s="474">
        <f t="shared" si="19"/>
        <v>1</v>
      </c>
      <c r="V408" s="358">
        <v>1</v>
      </c>
      <c r="W408" s="359">
        <f t="shared" si="20"/>
        <v>1</v>
      </c>
      <c r="X408" s="359"/>
      <c r="Y408" s="359"/>
      <c r="Z408" s="359"/>
      <c r="AA408" s="359"/>
      <c r="AB408" s="360"/>
      <c r="AC408" s="359"/>
      <c r="AD408" s="359"/>
    </row>
    <row r="409" spans="1:30" s="217" customFormat="1" ht="12">
      <c r="A409" s="364">
        <f t="shared" si="18"/>
        <v>405</v>
      </c>
      <c r="B409" s="208" t="s">
        <v>1128</v>
      </c>
      <c r="C409" s="208" t="s">
        <v>3761</v>
      </c>
      <c r="D409" s="208" t="s">
        <v>1104</v>
      </c>
      <c r="E409" s="372">
        <v>1969</v>
      </c>
      <c r="F409" s="208" t="s">
        <v>390</v>
      </c>
      <c r="G409" s="373" t="s">
        <v>1129</v>
      </c>
      <c r="H409" s="225"/>
      <c r="I409" s="199"/>
      <c r="J409" s="227">
        <v>0.02599537037037037</v>
      </c>
      <c r="K409" s="446"/>
      <c r="L409" s="198"/>
      <c r="M409" s="208"/>
      <c r="N409" s="485">
        <f>H409+I409+J409+K409+L409+M409</f>
        <v>0.02599537037037037</v>
      </c>
      <c r="O409" s="424"/>
      <c r="P409" s="199"/>
      <c r="Q409" s="205">
        <v>1</v>
      </c>
      <c r="R409" s="458"/>
      <c r="S409" s="200"/>
      <c r="T409" s="200"/>
      <c r="U409" s="474">
        <f t="shared" si="19"/>
        <v>1</v>
      </c>
      <c r="V409" s="374">
        <v>1</v>
      </c>
      <c r="W409" s="359">
        <f t="shared" si="20"/>
        <v>1</v>
      </c>
      <c r="X409" s="359"/>
      <c r="Y409" s="359"/>
      <c r="Z409" s="359"/>
      <c r="AA409" s="359"/>
      <c r="AB409" s="360"/>
      <c r="AC409" s="359"/>
      <c r="AD409" s="359"/>
    </row>
    <row r="410" spans="1:30" s="217" customFormat="1" ht="12">
      <c r="A410" s="364">
        <f t="shared" si="18"/>
        <v>406</v>
      </c>
      <c r="B410" s="208" t="s">
        <v>1130</v>
      </c>
      <c r="C410" s="208" t="s">
        <v>3842</v>
      </c>
      <c r="D410" s="208" t="s">
        <v>1104</v>
      </c>
      <c r="E410" s="372">
        <v>1978</v>
      </c>
      <c r="F410" s="208" t="s">
        <v>390</v>
      </c>
      <c r="G410" s="373" t="s">
        <v>1131</v>
      </c>
      <c r="H410" s="225"/>
      <c r="I410" s="199"/>
      <c r="J410" s="227">
        <v>0.026041666666666664</v>
      </c>
      <c r="K410" s="446"/>
      <c r="L410" s="198"/>
      <c r="M410" s="208"/>
      <c r="N410" s="485">
        <f>H410+I410+J410+K410+L410+M410</f>
        <v>0.026041666666666664</v>
      </c>
      <c r="O410" s="424"/>
      <c r="P410" s="199"/>
      <c r="Q410" s="205">
        <v>1</v>
      </c>
      <c r="R410" s="458"/>
      <c r="S410" s="200"/>
      <c r="T410" s="200"/>
      <c r="U410" s="474">
        <f t="shared" si="19"/>
        <v>1</v>
      </c>
      <c r="V410" s="358">
        <v>1</v>
      </c>
      <c r="W410" s="359">
        <f t="shared" si="20"/>
        <v>1</v>
      </c>
      <c r="X410" s="359"/>
      <c r="Y410" s="359"/>
      <c r="Z410" s="359"/>
      <c r="AA410" s="359"/>
      <c r="AB410" s="360"/>
      <c r="AC410" s="359"/>
      <c r="AD410" s="359"/>
    </row>
    <row r="411" spans="1:30" s="217" customFormat="1" ht="12">
      <c r="A411" s="364">
        <f t="shared" si="18"/>
        <v>407</v>
      </c>
      <c r="B411" s="362" t="s">
        <v>459</v>
      </c>
      <c r="C411" s="362" t="s">
        <v>3774</v>
      </c>
      <c r="D411" s="362" t="s">
        <v>1104</v>
      </c>
      <c r="E411" s="362">
        <v>1983</v>
      </c>
      <c r="F411" s="362" t="s">
        <v>390</v>
      </c>
      <c r="G411" s="365" t="s">
        <v>3825</v>
      </c>
      <c r="H411" s="203">
        <v>0.026064814814814815</v>
      </c>
      <c r="I411" s="207"/>
      <c r="J411" s="227"/>
      <c r="K411" s="446"/>
      <c r="L411" s="198"/>
      <c r="M411" s="198"/>
      <c r="N411" s="485">
        <f>H411+I411+J411+K411+L411+M411</f>
        <v>0.026064814814814815</v>
      </c>
      <c r="O411" s="424">
        <v>1</v>
      </c>
      <c r="P411" s="199"/>
      <c r="Q411" s="205"/>
      <c r="R411" s="458"/>
      <c r="S411" s="200"/>
      <c r="T411" s="200"/>
      <c r="U411" s="474">
        <f t="shared" si="19"/>
        <v>1</v>
      </c>
      <c r="V411" s="358">
        <v>1</v>
      </c>
      <c r="W411" s="359">
        <f t="shared" si="20"/>
        <v>1</v>
      </c>
      <c r="X411" s="359"/>
      <c r="Y411" s="359"/>
      <c r="Z411" s="359"/>
      <c r="AA411" s="359"/>
      <c r="AB411" s="360"/>
      <c r="AC411" s="359"/>
      <c r="AD411" s="359"/>
    </row>
    <row r="412" spans="1:30" s="217" customFormat="1" ht="12">
      <c r="A412" s="364">
        <f t="shared" si="18"/>
        <v>408</v>
      </c>
      <c r="B412" s="361" t="s">
        <v>1494</v>
      </c>
      <c r="C412" s="361" t="s">
        <v>41</v>
      </c>
      <c r="D412" s="362" t="s">
        <v>1104</v>
      </c>
      <c r="E412" s="361" t="s">
        <v>139</v>
      </c>
      <c r="F412" s="361" t="s">
        <v>390</v>
      </c>
      <c r="G412" s="363" t="s">
        <v>1495</v>
      </c>
      <c r="H412" s="203"/>
      <c r="I412" s="196"/>
      <c r="J412" s="227"/>
      <c r="K412" s="446">
        <v>0.026064814814814815</v>
      </c>
      <c r="L412" s="198"/>
      <c r="M412" s="198"/>
      <c r="N412" s="485">
        <f>H412+I412+J412+K412+L412+M412</f>
        <v>0.026064814814814815</v>
      </c>
      <c r="O412" s="424"/>
      <c r="P412" s="199"/>
      <c r="Q412" s="205"/>
      <c r="R412" s="458">
        <v>1</v>
      </c>
      <c r="S412" s="200"/>
      <c r="T412" s="200"/>
      <c r="U412" s="474">
        <f t="shared" si="19"/>
        <v>1</v>
      </c>
      <c r="V412" s="358">
        <v>1</v>
      </c>
      <c r="W412" s="359">
        <f t="shared" si="20"/>
        <v>1</v>
      </c>
      <c r="X412" s="359"/>
      <c r="Y412" s="359"/>
      <c r="Z412" s="359"/>
      <c r="AA412" s="359"/>
      <c r="AB412" s="360"/>
      <c r="AC412" s="359"/>
      <c r="AD412" s="359"/>
    </row>
    <row r="413" spans="1:30" s="217" customFormat="1" ht="12">
      <c r="A413" s="364">
        <f t="shared" si="18"/>
        <v>409</v>
      </c>
      <c r="B413" s="208" t="s">
        <v>2018</v>
      </c>
      <c r="C413" s="208" t="s">
        <v>3728</v>
      </c>
      <c r="D413" s="208" t="s">
        <v>1104</v>
      </c>
      <c r="E413" s="372">
        <v>1978</v>
      </c>
      <c r="F413" s="208" t="s">
        <v>390</v>
      </c>
      <c r="G413" s="373" t="s">
        <v>1884</v>
      </c>
      <c r="H413" s="225"/>
      <c r="I413" s="199"/>
      <c r="J413" s="227"/>
      <c r="K413" s="446"/>
      <c r="L413" s="255">
        <v>0.026076388888888885</v>
      </c>
      <c r="M413" s="208"/>
      <c r="N413" s="485">
        <f>H413+I413+J413+K413+L413+M413</f>
        <v>0.026076388888888885</v>
      </c>
      <c r="O413" s="424"/>
      <c r="P413" s="199"/>
      <c r="Q413" s="205"/>
      <c r="R413" s="458"/>
      <c r="S413" s="200">
        <v>1</v>
      </c>
      <c r="T413" s="200"/>
      <c r="U413" s="474">
        <f t="shared" si="19"/>
        <v>1</v>
      </c>
      <c r="V413" s="358">
        <v>1</v>
      </c>
      <c r="W413" s="359">
        <f t="shared" si="20"/>
        <v>1</v>
      </c>
      <c r="X413" s="359"/>
      <c r="Y413" s="359"/>
      <c r="Z413" s="359"/>
      <c r="AA413" s="359"/>
      <c r="AB413" s="360"/>
      <c r="AC413" s="359"/>
      <c r="AD413" s="359"/>
    </row>
    <row r="414" spans="1:30" s="217" customFormat="1" ht="12">
      <c r="A414" s="364">
        <f t="shared" si="18"/>
        <v>410</v>
      </c>
      <c r="B414" s="208" t="s">
        <v>1133</v>
      </c>
      <c r="C414" s="208" t="s">
        <v>85</v>
      </c>
      <c r="D414" s="208" t="s">
        <v>1104</v>
      </c>
      <c r="E414" s="372">
        <v>1967</v>
      </c>
      <c r="F414" s="208" t="s">
        <v>390</v>
      </c>
      <c r="G414" s="373" t="s">
        <v>3734</v>
      </c>
      <c r="H414" s="225"/>
      <c r="I414" s="199"/>
      <c r="J414" s="227">
        <v>0.02611111111111111</v>
      </c>
      <c r="K414" s="446"/>
      <c r="L414" s="198"/>
      <c r="M414" s="208"/>
      <c r="N414" s="485">
        <f>H414+I414+J414+K414+L414+M414</f>
        <v>0.02611111111111111</v>
      </c>
      <c r="O414" s="424"/>
      <c r="P414" s="199"/>
      <c r="Q414" s="205">
        <v>1</v>
      </c>
      <c r="R414" s="457"/>
      <c r="S414" s="200"/>
      <c r="T414" s="200"/>
      <c r="U414" s="474">
        <f t="shared" si="19"/>
        <v>1</v>
      </c>
      <c r="V414" s="358">
        <v>1</v>
      </c>
      <c r="W414" s="359">
        <f t="shared" si="20"/>
        <v>1</v>
      </c>
      <c r="X414" s="359"/>
      <c r="Y414" s="359"/>
      <c r="Z414" s="359"/>
      <c r="AA414" s="359"/>
      <c r="AB414" s="360"/>
      <c r="AC414" s="359"/>
      <c r="AD414" s="359"/>
    </row>
    <row r="415" spans="1:30" s="217" customFormat="1" ht="12">
      <c r="A415" s="364">
        <f t="shared" si="18"/>
        <v>411</v>
      </c>
      <c r="B415" s="375" t="s">
        <v>1496</v>
      </c>
      <c r="C415" s="375" t="s">
        <v>749</v>
      </c>
      <c r="D415" s="208" t="s">
        <v>1104</v>
      </c>
      <c r="E415" s="375" t="s">
        <v>34</v>
      </c>
      <c r="F415" s="208" t="s">
        <v>390</v>
      </c>
      <c r="G415" s="376" t="s">
        <v>1497</v>
      </c>
      <c r="H415" s="203"/>
      <c r="I415" s="223"/>
      <c r="J415" s="227"/>
      <c r="K415" s="446">
        <v>0.02616898148148148</v>
      </c>
      <c r="L415" s="198"/>
      <c r="M415" s="198"/>
      <c r="N415" s="485">
        <f>H415+I415+J415+K415+L415+M415</f>
        <v>0.02616898148148148</v>
      </c>
      <c r="O415" s="424"/>
      <c r="P415" s="199"/>
      <c r="Q415" s="205"/>
      <c r="R415" s="457">
        <v>1</v>
      </c>
      <c r="S415" s="200"/>
      <c r="T415" s="200"/>
      <c r="U415" s="474">
        <f t="shared" si="19"/>
        <v>1</v>
      </c>
      <c r="V415" s="358">
        <v>1</v>
      </c>
      <c r="W415" s="359">
        <f t="shared" si="20"/>
        <v>1</v>
      </c>
      <c r="X415" s="359"/>
      <c r="Y415" s="359"/>
      <c r="Z415" s="359"/>
      <c r="AA415" s="359"/>
      <c r="AB415" s="360"/>
      <c r="AC415" s="359"/>
      <c r="AD415" s="359"/>
    </row>
    <row r="416" spans="1:30" s="217" customFormat="1" ht="12">
      <c r="A416" s="364">
        <f t="shared" si="18"/>
        <v>412</v>
      </c>
      <c r="B416" s="208" t="s">
        <v>1134</v>
      </c>
      <c r="C416" s="208" t="s">
        <v>3842</v>
      </c>
      <c r="D416" s="208" t="s">
        <v>1104</v>
      </c>
      <c r="E416" s="372">
        <v>1977</v>
      </c>
      <c r="F416" s="208" t="s">
        <v>390</v>
      </c>
      <c r="G416" s="373" t="s">
        <v>1135</v>
      </c>
      <c r="H416" s="225"/>
      <c r="I416" s="199"/>
      <c r="J416" s="227">
        <v>0.026180555555555554</v>
      </c>
      <c r="K416" s="446"/>
      <c r="L416" s="198"/>
      <c r="M416" s="208"/>
      <c r="N416" s="485">
        <f>H416+I416+J416+K416+L416+M416</f>
        <v>0.026180555555555554</v>
      </c>
      <c r="O416" s="424"/>
      <c r="P416" s="199"/>
      <c r="Q416" s="205">
        <v>1</v>
      </c>
      <c r="R416" s="457"/>
      <c r="S416" s="200"/>
      <c r="T416" s="200"/>
      <c r="U416" s="474">
        <f t="shared" si="19"/>
        <v>1</v>
      </c>
      <c r="V416" s="358">
        <v>1</v>
      </c>
      <c r="W416" s="359">
        <f t="shared" si="20"/>
        <v>1</v>
      </c>
      <c r="X416" s="359"/>
      <c r="Y416" s="359"/>
      <c r="Z416" s="359"/>
      <c r="AA416" s="359"/>
      <c r="AB416" s="360"/>
      <c r="AC416" s="359"/>
      <c r="AD416" s="359"/>
    </row>
    <row r="417" spans="1:30" s="217" customFormat="1" ht="12">
      <c r="A417" s="364">
        <f t="shared" si="18"/>
        <v>413</v>
      </c>
      <c r="B417" s="361" t="s">
        <v>3817</v>
      </c>
      <c r="C417" s="361" t="s">
        <v>3818</v>
      </c>
      <c r="D417" s="362" t="s">
        <v>1104</v>
      </c>
      <c r="E417" s="361" t="s">
        <v>3820</v>
      </c>
      <c r="F417" s="361" t="s">
        <v>390</v>
      </c>
      <c r="G417" s="363" t="s">
        <v>3819</v>
      </c>
      <c r="H417" s="203"/>
      <c r="I417" s="196">
        <v>0.02621527777777778</v>
      </c>
      <c r="J417" s="227"/>
      <c r="K417" s="446"/>
      <c r="L417" s="198"/>
      <c r="M417" s="198"/>
      <c r="N417" s="485">
        <f>H417+I417+J417+K417+L417+M417</f>
        <v>0.02621527777777778</v>
      </c>
      <c r="O417" s="424"/>
      <c r="P417" s="199">
        <v>1</v>
      </c>
      <c r="Q417" s="205"/>
      <c r="R417" s="457"/>
      <c r="S417" s="200"/>
      <c r="T417" s="200"/>
      <c r="U417" s="474">
        <f t="shared" si="19"/>
        <v>1</v>
      </c>
      <c r="V417" s="358">
        <v>1</v>
      </c>
      <c r="W417" s="359">
        <f t="shared" si="20"/>
        <v>1</v>
      </c>
      <c r="X417" s="359"/>
      <c r="Y417" s="359"/>
      <c r="Z417" s="359"/>
      <c r="AA417" s="359"/>
      <c r="AB417" s="360"/>
      <c r="AC417" s="359"/>
      <c r="AD417" s="359"/>
    </row>
    <row r="418" spans="1:30" s="217" customFormat="1" ht="12">
      <c r="A418" s="364">
        <f t="shared" si="18"/>
        <v>414</v>
      </c>
      <c r="B418" s="208" t="s">
        <v>2020</v>
      </c>
      <c r="C418" s="208" t="s">
        <v>108</v>
      </c>
      <c r="D418" s="208" t="s">
        <v>1104</v>
      </c>
      <c r="E418" s="372">
        <v>1987</v>
      </c>
      <c r="F418" s="208" t="s">
        <v>390</v>
      </c>
      <c r="G418" s="373" t="s">
        <v>37</v>
      </c>
      <c r="H418" s="225"/>
      <c r="I418" s="199"/>
      <c r="J418" s="227"/>
      <c r="K418" s="446"/>
      <c r="L418" s="255">
        <v>0.026238425925925925</v>
      </c>
      <c r="M418" s="208"/>
      <c r="N418" s="485">
        <f>H418+I418+J418+K418+L418+M418</f>
        <v>0.026238425925925925</v>
      </c>
      <c r="O418" s="424"/>
      <c r="P418" s="199"/>
      <c r="Q418" s="205"/>
      <c r="R418" s="457"/>
      <c r="S418" s="200">
        <v>1</v>
      </c>
      <c r="T418" s="200"/>
      <c r="U418" s="474">
        <f t="shared" si="19"/>
        <v>1</v>
      </c>
      <c r="V418" s="358">
        <v>1</v>
      </c>
      <c r="W418" s="359">
        <f t="shared" si="20"/>
        <v>1</v>
      </c>
      <c r="X418" s="359"/>
      <c r="Y418" s="359"/>
      <c r="Z418" s="359"/>
      <c r="AA418" s="359"/>
      <c r="AB418" s="360"/>
      <c r="AC418" s="359"/>
      <c r="AD418" s="359"/>
    </row>
    <row r="419" spans="1:30" s="217" customFormat="1" ht="12">
      <c r="A419" s="364">
        <f t="shared" si="18"/>
        <v>415</v>
      </c>
      <c r="B419" s="208" t="s">
        <v>2021</v>
      </c>
      <c r="C419" s="208" t="s">
        <v>3850</v>
      </c>
      <c r="D419" s="208" t="s">
        <v>1104</v>
      </c>
      <c r="E419" s="372">
        <v>1962</v>
      </c>
      <c r="F419" s="208" t="s">
        <v>390</v>
      </c>
      <c r="G419" s="373" t="s">
        <v>520</v>
      </c>
      <c r="H419" s="225"/>
      <c r="I419" s="199"/>
      <c r="J419" s="227"/>
      <c r="K419" s="446"/>
      <c r="L419" s="255">
        <v>0.026261574074074076</v>
      </c>
      <c r="M419" s="208"/>
      <c r="N419" s="485">
        <f>H419+I419+J419+K419+L419+M419</f>
        <v>0.026261574074074076</v>
      </c>
      <c r="O419" s="424"/>
      <c r="P419" s="199"/>
      <c r="Q419" s="205"/>
      <c r="R419" s="457"/>
      <c r="S419" s="200">
        <v>1</v>
      </c>
      <c r="T419" s="200"/>
      <c r="U419" s="474">
        <f t="shared" si="19"/>
        <v>1</v>
      </c>
      <c r="V419" s="358">
        <v>1</v>
      </c>
      <c r="W419" s="359">
        <f t="shared" si="20"/>
        <v>1</v>
      </c>
      <c r="X419" s="359"/>
      <c r="Y419" s="359"/>
      <c r="Z419" s="359"/>
      <c r="AA419" s="359"/>
      <c r="AB419" s="360"/>
      <c r="AC419" s="359"/>
      <c r="AD419" s="359"/>
    </row>
    <row r="420" spans="1:30" s="217" customFormat="1" ht="12">
      <c r="A420" s="364">
        <f t="shared" si="18"/>
        <v>416</v>
      </c>
      <c r="B420" s="208" t="s">
        <v>1136</v>
      </c>
      <c r="C420" s="208" t="s">
        <v>3749</v>
      </c>
      <c r="D420" s="208" t="s">
        <v>1104</v>
      </c>
      <c r="E420" s="372">
        <v>1979</v>
      </c>
      <c r="F420" s="208" t="s">
        <v>390</v>
      </c>
      <c r="G420" s="373" t="s">
        <v>1137</v>
      </c>
      <c r="H420" s="225"/>
      <c r="I420" s="199"/>
      <c r="J420" s="227">
        <v>0.026273148148148146</v>
      </c>
      <c r="K420" s="446"/>
      <c r="L420" s="198"/>
      <c r="M420" s="208"/>
      <c r="N420" s="485">
        <f>H420+I420+J420+K420+L420+M420</f>
        <v>0.026273148148148146</v>
      </c>
      <c r="O420" s="424"/>
      <c r="P420" s="199"/>
      <c r="Q420" s="205">
        <v>1</v>
      </c>
      <c r="R420" s="457"/>
      <c r="S420" s="200"/>
      <c r="T420" s="200"/>
      <c r="U420" s="474">
        <f t="shared" si="19"/>
        <v>1</v>
      </c>
      <c r="V420" s="358">
        <v>1</v>
      </c>
      <c r="W420" s="359">
        <f t="shared" si="20"/>
        <v>1</v>
      </c>
      <c r="X420" s="359"/>
      <c r="Y420" s="359"/>
      <c r="Z420" s="359"/>
      <c r="AA420" s="359"/>
      <c r="AB420" s="360"/>
      <c r="AC420" s="359"/>
      <c r="AD420" s="359"/>
    </row>
    <row r="421" spans="1:30" s="319" customFormat="1" ht="12">
      <c r="A421" s="320">
        <f t="shared" si="18"/>
        <v>417</v>
      </c>
      <c r="B421" s="212" t="s">
        <v>2022</v>
      </c>
      <c r="C421" s="212" t="s">
        <v>257</v>
      </c>
      <c r="D421" s="212" t="s">
        <v>1103</v>
      </c>
      <c r="E421" s="330">
        <v>1981</v>
      </c>
      <c r="F421" s="212" t="s">
        <v>390</v>
      </c>
      <c r="G421" s="331" t="s">
        <v>2023</v>
      </c>
      <c r="H421" s="436"/>
      <c r="I421" s="245"/>
      <c r="J421" s="229"/>
      <c r="K421" s="448"/>
      <c r="L421" s="270">
        <v>0.026273148148148153</v>
      </c>
      <c r="M421" s="212"/>
      <c r="N421" s="486">
        <f>H421+I421+J421+K421+L421+M421</f>
        <v>0.026273148148148153</v>
      </c>
      <c r="O421" s="427"/>
      <c r="P421" s="245"/>
      <c r="Q421" s="247"/>
      <c r="R421" s="461"/>
      <c r="S421" s="214">
        <v>1</v>
      </c>
      <c r="T421" s="214"/>
      <c r="U421" s="475">
        <f t="shared" si="19"/>
        <v>1</v>
      </c>
      <c r="V421" s="316">
        <v>1</v>
      </c>
      <c r="W421" s="359">
        <f t="shared" si="20"/>
        <v>1</v>
      </c>
      <c r="X421" s="317"/>
      <c r="Y421" s="317"/>
      <c r="Z421" s="317"/>
      <c r="AA421" s="317"/>
      <c r="AB421" s="318"/>
      <c r="AC421" s="317"/>
      <c r="AD421" s="317"/>
    </row>
    <row r="422" spans="1:30" s="217" customFormat="1" ht="12">
      <c r="A422" s="364">
        <f t="shared" si="18"/>
        <v>418</v>
      </c>
      <c r="B422" s="208" t="s">
        <v>260</v>
      </c>
      <c r="C422" s="208" t="s">
        <v>3765</v>
      </c>
      <c r="D422" s="208" t="s">
        <v>1104</v>
      </c>
      <c r="E422" s="372">
        <v>1983</v>
      </c>
      <c r="F422" s="208" t="s">
        <v>390</v>
      </c>
      <c r="G422" s="373" t="s">
        <v>902</v>
      </c>
      <c r="H422" s="225"/>
      <c r="I422" s="199"/>
      <c r="J422" s="227"/>
      <c r="K422" s="446"/>
      <c r="L422" s="255">
        <v>0.026273148148148153</v>
      </c>
      <c r="M422" s="208"/>
      <c r="N422" s="485">
        <f>H422+I422+J422+K422+L422+M422</f>
        <v>0.026273148148148153</v>
      </c>
      <c r="O422" s="424"/>
      <c r="P422" s="199"/>
      <c r="Q422" s="205"/>
      <c r="R422" s="457"/>
      <c r="S422" s="200">
        <v>1</v>
      </c>
      <c r="T422" s="200"/>
      <c r="U422" s="474">
        <f t="shared" si="19"/>
        <v>1</v>
      </c>
      <c r="V422" s="358">
        <v>1</v>
      </c>
      <c r="W422" s="359">
        <f t="shared" si="20"/>
        <v>1</v>
      </c>
      <c r="X422" s="359"/>
      <c r="Y422" s="359"/>
      <c r="Z422" s="359"/>
      <c r="AA422" s="359"/>
      <c r="AB422" s="360"/>
      <c r="AC422" s="359"/>
      <c r="AD422" s="359"/>
    </row>
    <row r="423" spans="1:30" s="217" customFormat="1" ht="12">
      <c r="A423" s="364">
        <f t="shared" si="18"/>
        <v>419</v>
      </c>
      <c r="B423" s="208" t="s">
        <v>2135</v>
      </c>
      <c r="C423" s="208" t="s">
        <v>903</v>
      </c>
      <c r="D423" s="208" t="s">
        <v>1104</v>
      </c>
      <c r="E423" s="372">
        <v>1958</v>
      </c>
      <c r="F423" s="208" t="s">
        <v>2005</v>
      </c>
      <c r="G423" s="373" t="s">
        <v>904</v>
      </c>
      <c r="H423" s="225"/>
      <c r="I423" s="199"/>
      <c r="J423" s="227"/>
      <c r="K423" s="446"/>
      <c r="L423" s="255">
        <v>0.026354166666666668</v>
      </c>
      <c r="M423" s="208"/>
      <c r="N423" s="485">
        <f>H423+I423+J423+K423+L423+M423</f>
        <v>0.026354166666666668</v>
      </c>
      <c r="O423" s="424"/>
      <c r="P423" s="199"/>
      <c r="Q423" s="205"/>
      <c r="R423" s="457"/>
      <c r="S423" s="200">
        <v>1</v>
      </c>
      <c r="T423" s="200"/>
      <c r="U423" s="474">
        <f t="shared" si="19"/>
        <v>1</v>
      </c>
      <c r="V423" s="358">
        <v>1</v>
      </c>
      <c r="W423" s="359">
        <f t="shared" si="20"/>
        <v>1</v>
      </c>
      <c r="X423" s="359"/>
      <c r="Y423" s="359"/>
      <c r="Z423" s="359"/>
      <c r="AA423" s="359"/>
      <c r="AB423" s="360"/>
      <c r="AC423" s="359"/>
      <c r="AD423" s="359"/>
    </row>
    <row r="424" spans="1:30" s="217" customFormat="1" ht="12">
      <c r="A424" s="364">
        <f t="shared" si="18"/>
        <v>420</v>
      </c>
      <c r="B424" s="361" t="s">
        <v>194</v>
      </c>
      <c r="C424" s="361" t="s">
        <v>70</v>
      </c>
      <c r="D424" s="362" t="s">
        <v>1104</v>
      </c>
      <c r="E424" s="361" t="s">
        <v>22</v>
      </c>
      <c r="F424" s="361" t="s">
        <v>390</v>
      </c>
      <c r="G424" s="363" t="s">
        <v>73</v>
      </c>
      <c r="H424" s="203"/>
      <c r="I424" s="196">
        <v>0.02638888888888889</v>
      </c>
      <c r="J424" s="227"/>
      <c r="K424" s="446"/>
      <c r="L424" s="198"/>
      <c r="M424" s="198"/>
      <c r="N424" s="485">
        <f>H424+I424+J424+K424+L424+M424</f>
        <v>0.02638888888888889</v>
      </c>
      <c r="O424" s="424"/>
      <c r="P424" s="199">
        <v>1</v>
      </c>
      <c r="Q424" s="205"/>
      <c r="R424" s="457"/>
      <c r="S424" s="200"/>
      <c r="T424" s="200"/>
      <c r="U424" s="474">
        <f t="shared" si="19"/>
        <v>1</v>
      </c>
      <c r="V424" s="374">
        <v>1</v>
      </c>
      <c r="W424" s="359">
        <f t="shared" si="20"/>
        <v>1</v>
      </c>
      <c r="X424" s="359"/>
      <c r="Y424" s="359"/>
      <c r="Z424" s="359"/>
      <c r="AA424" s="359"/>
      <c r="AB424" s="360"/>
      <c r="AC424" s="359"/>
      <c r="AD424" s="359"/>
    </row>
    <row r="425" spans="1:30" s="217" customFormat="1" ht="12">
      <c r="A425" s="364">
        <f t="shared" si="18"/>
        <v>421</v>
      </c>
      <c r="B425" s="208" t="s">
        <v>2140</v>
      </c>
      <c r="C425" s="208" t="s">
        <v>80</v>
      </c>
      <c r="D425" s="208" t="s">
        <v>1104</v>
      </c>
      <c r="E425" s="372">
        <v>1989</v>
      </c>
      <c r="F425" s="208" t="s">
        <v>390</v>
      </c>
      <c r="G425" s="373" t="s">
        <v>905</v>
      </c>
      <c r="H425" s="225"/>
      <c r="I425" s="199"/>
      <c r="J425" s="227"/>
      <c r="K425" s="446"/>
      <c r="L425" s="255">
        <v>0.026435185185185187</v>
      </c>
      <c r="M425" s="208"/>
      <c r="N425" s="485">
        <f>H425+I425+J425+K425+L425+M425</f>
        <v>0.026435185185185187</v>
      </c>
      <c r="O425" s="424"/>
      <c r="P425" s="199"/>
      <c r="Q425" s="205"/>
      <c r="R425" s="457"/>
      <c r="S425" s="200">
        <v>1</v>
      </c>
      <c r="T425" s="200"/>
      <c r="U425" s="474">
        <f t="shared" si="19"/>
        <v>1</v>
      </c>
      <c r="V425" s="358">
        <v>1</v>
      </c>
      <c r="W425" s="359">
        <f t="shared" si="20"/>
        <v>1</v>
      </c>
      <c r="X425" s="359"/>
      <c r="Y425" s="359"/>
      <c r="Z425" s="359"/>
      <c r="AA425" s="359"/>
      <c r="AB425" s="360"/>
      <c r="AC425" s="359"/>
      <c r="AD425" s="359"/>
    </row>
    <row r="426" spans="1:30" s="217" customFormat="1" ht="12">
      <c r="A426" s="364">
        <f t="shared" si="18"/>
        <v>422</v>
      </c>
      <c r="B426" s="208" t="s">
        <v>1499</v>
      </c>
      <c r="C426" s="208" t="s">
        <v>36</v>
      </c>
      <c r="D426" s="208" t="s">
        <v>1104</v>
      </c>
      <c r="E426" s="372" t="s">
        <v>3848</v>
      </c>
      <c r="F426" s="208" t="s">
        <v>390</v>
      </c>
      <c r="G426" s="373" t="s">
        <v>1500</v>
      </c>
      <c r="H426" s="225"/>
      <c r="I426" s="199"/>
      <c r="J426" s="227"/>
      <c r="K426" s="446">
        <v>0.026493055555555554</v>
      </c>
      <c r="L426" s="198"/>
      <c r="M426" s="208"/>
      <c r="N426" s="485">
        <f>H426+I426+J426+K426+L426+M426</f>
        <v>0.026493055555555554</v>
      </c>
      <c r="O426" s="424"/>
      <c r="P426" s="199"/>
      <c r="Q426" s="205"/>
      <c r="R426" s="457">
        <v>1</v>
      </c>
      <c r="S426" s="200"/>
      <c r="T426" s="200"/>
      <c r="U426" s="474">
        <f t="shared" si="19"/>
        <v>1</v>
      </c>
      <c r="V426" s="358">
        <v>1</v>
      </c>
      <c r="W426" s="359">
        <f t="shared" si="20"/>
        <v>1</v>
      </c>
      <c r="X426" s="359"/>
      <c r="Y426" s="359"/>
      <c r="Z426" s="359"/>
      <c r="AA426" s="359"/>
      <c r="AB426" s="360"/>
      <c r="AC426" s="359"/>
      <c r="AD426" s="359"/>
    </row>
    <row r="427" spans="1:30" s="217" customFormat="1" ht="12">
      <c r="A427" s="364">
        <f t="shared" si="18"/>
        <v>423</v>
      </c>
      <c r="B427" s="361" t="s">
        <v>1312</v>
      </c>
      <c r="C427" s="361" t="s">
        <v>3774</v>
      </c>
      <c r="D427" s="362" t="s">
        <v>1104</v>
      </c>
      <c r="E427" s="361" t="s">
        <v>3840</v>
      </c>
      <c r="F427" s="361" t="s">
        <v>390</v>
      </c>
      <c r="G427" s="363" t="s">
        <v>1313</v>
      </c>
      <c r="H427" s="203"/>
      <c r="I427" s="196"/>
      <c r="J427" s="227">
        <v>0.026527777777777775</v>
      </c>
      <c r="K427" s="446"/>
      <c r="L427" s="198"/>
      <c r="M427" s="198"/>
      <c r="N427" s="485">
        <f>H427+I427+J427+K427+L427+M427</f>
        <v>0.026527777777777775</v>
      </c>
      <c r="O427" s="424"/>
      <c r="P427" s="199"/>
      <c r="Q427" s="205">
        <v>1</v>
      </c>
      <c r="R427" s="457"/>
      <c r="S427" s="200"/>
      <c r="T427" s="200"/>
      <c r="U427" s="474">
        <f t="shared" si="19"/>
        <v>1</v>
      </c>
      <c r="V427" s="358">
        <v>1</v>
      </c>
      <c r="W427" s="359">
        <f t="shared" si="20"/>
        <v>1</v>
      </c>
      <c r="X427" s="359"/>
      <c r="Y427" s="359"/>
      <c r="Z427" s="359"/>
      <c r="AA427" s="359"/>
      <c r="AB427" s="360"/>
      <c r="AC427" s="359"/>
      <c r="AD427" s="359"/>
    </row>
    <row r="428" spans="1:30" s="217" customFormat="1" ht="12">
      <c r="A428" s="364">
        <f t="shared" si="18"/>
        <v>424</v>
      </c>
      <c r="B428" s="361" t="s">
        <v>1986</v>
      </c>
      <c r="C428" s="361" t="s">
        <v>85</v>
      </c>
      <c r="D428" s="362" t="s">
        <v>1104</v>
      </c>
      <c r="E428" s="361">
        <v>1973</v>
      </c>
      <c r="F428" s="361" t="s">
        <v>390</v>
      </c>
      <c r="G428" s="363" t="s">
        <v>1987</v>
      </c>
      <c r="H428" s="203"/>
      <c r="I428" s="196"/>
      <c r="J428" s="227">
        <v>0.026550925925925926</v>
      </c>
      <c r="K428" s="446"/>
      <c r="L428" s="198"/>
      <c r="M428" s="198"/>
      <c r="N428" s="485">
        <f>H428+I428+J428+K428+L428+M428</f>
        <v>0.026550925925925926</v>
      </c>
      <c r="O428" s="424"/>
      <c r="P428" s="199"/>
      <c r="Q428" s="205">
        <v>1</v>
      </c>
      <c r="R428" s="457"/>
      <c r="S428" s="200"/>
      <c r="T428" s="200"/>
      <c r="U428" s="474">
        <f t="shared" si="19"/>
        <v>1</v>
      </c>
      <c r="V428" s="358">
        <v>1</v>
      </c>
      <c r="W428" s="359">
        <f t="shared" si="20"/>
        <v>1</v>
      </c>
      <c r="X428" s="359"/>
      <c r="Y428" s="359"/>
      <c r="Z428" s="359"/>
      <c r="AA428" s="359"/>
      <c r="AB428" s="360"/>
      <c r="AC428" s="359"/>
      <c r="AD428" s="359"/>
    </row>
    <row r="429" spans="1:30" s="217" customFormat="1" ht="12">
      <c r="A429" s="364">
        <f t="shared" si="18"/>
        <v>425</v>
      </c>
      <c r="B429" s="361" t="s">
        <v>1501</v>
      </c>
      <c r="C429" s="361" t="s">
        <v>104</v>
      </c>
      <c r="D429" s="362" t="s">
        <v>1104</v>
      </c>
      <c r="E429" s="361" t="s">
        <v>198</v>
      </c>
      <c r="F429" s="361" t="s">
        <v>390</v>
      </c>
      <c r="G429" s="363" t="s">
        <v>1195</v>
      </c>
      <c r="H429" s="203"/>
      <c r="I429" s="196"/>
      <c r="J429" s="227"/>
      <c r="K429" s="446">
        <v>0.026574074074074073</v>
      </c>
      <c r="L429" s="198"/>
      <c r="M429" s="198"/>
      <c r="N429" s="485">
        <f>H429+I429+J429+K429+L429+M429</f>
        <v>0.026574074074074073</v>
      </c>
      <c r="O429" s="424"/>
      <c r="P429" s="199"/>
      <c r="Q429" s="205"/>
      <c r="R429" s="457">
        <v>1</v>
      </c>
      <c r="S429" s="200"/>
      <c r="T429" s="200"/>
      <c r="U429" s="474">
        <f t="shared" si="19"/>
        <v>1</v>
      </c>
      <c r="V429" s="358">
        <v>1</v>
      </c>
      <c r="W429" s="359">
        <f t="shared" si="20"/>
        <v>1</v>
      </c>
      <c r="X429" s="359"/>
      <c r="Y429" s="359"/>
      <c r="Z429" s="359"/>
      <c r="AA429" s="359"/>
      <c r="AB429" s="360"/>
      <c r="AC429" s="359"/>
      <c r="AD429" s="359"/>
    </row>
    <row r="430" spans="1:30" s="217" customFormat="1" ht="12">
      <c r="A430" s="364">
        <f t="shared" si="18"/>
        <v>426</v>
      </c>
      <c r="B430" s="362" t="s">
        <v>1420</v>
      </c>
      <c r="C430" s="362" t="s">
        <v>70</v>
      </c>
      <c r="D430" s="362" t="s">
        <v>1104</v>
      </c>
      <c r="E430" s="362" t="s">
        <v>68</v>
      </c>
      <c r="F430" s="362" t="s">
        <v>390</v>
      </c>
      <c r="G430" s="365" t="s">
        <v>1421</v>
      </c>
      <c r="H430" s="203"/>
      <c r="I430" s="207"/>
      <c r="J430" s="227">
        <v>0.02659722222222222</v>
      </c>
      <c r="K430" s="446"/>
      <c r="L430" s="198"/>
      <c r="M430" s="198"/>
      <c r="N430" s="485">
        <f>H430+I430+J430+K430+L430+M430</f>
        <v>0.02659722222222222</v>
      </c>
      <c r="O430" s="424"/>
      <c r="P430" s="199"/>
      <c r="Q430" s="205">
        <v>1</v>
      </c>
      <c r="R430" s="457"/>
      <c r="S430" s="200"/>
      <c r="T430" s="200"/>
      <c r="U430" s="474">
        <f t="shared" si="19"/>
        <v>1</v>
      </c>
      <c r="V430" s="358">
        <v>1</v>
      </c>
      <c r="W430" s="359">
        <f t="shared" si="20"/>
        <v>1</v>
      </c>
      <c r="X430" s="359"/>
      <c r="Y430" s="359"/>
      <c r="Z430" s="359"/>
      <c r="AA430" s="359"/>
      <c r="AB430" s="360"/>
      <c r="AC430" s="359"/>
      <c r="AD430" s="359"/>
    </row>
    <row r="431" spans="1:30" s="217" customFormat="1" ht="12">
      <c r="A431" s="364">
        <f t="shared" si="18"/>
        <v>427</v>
      </c>
      <c r="B431" s="362" t="s">
        <v>486</v>
      </c>
      <c r="C431" s="362" t="s">
        <v>3718</v>
      </c>
      <c r="D431" s="362" t="s">
        <v>1104</v>
      </c>
      <c r="E431" s="362">
        <v>1988</v>
      </c>
      <c r="F431" s="362" t="s">
        <v>390</v>
      </c>
      <c r="G431" s="365" t="s">
        <v>492</v>
      </c>
      <c r="H431" s="203">
        <v>0.026620370370370374</v>
      </c>
      <c r="I431" s="207"/>
      <c r="J431" s="227"/>
      <c r="K431" s="446"/>
      <c r="L431" s="198"/>
      <c r="M431" s="198"/>
      <c r="N431" s="485">
        <f>H431+I431+J431+K431+L431+M431</f>
        <v>0.026620370370370374</v>
      </c>
      <c r="O431" s="424">
        <v>1</v>
      </c>
      <c r="P431" s="199"/>
      <c r="Q431" s="205"/>
      <c r="R431" s="457"/>
      <c r="S431" s="200"/>
      <c r="T431" s="200"/>
      <c r="U431" s="474">
        <f t="shared" si="19"/>
        <v>1</v>
      </c>
      <c r="V431" s="358">
        <v>1</v>
      </c>
      <c r="W431" s="359">
        <f t="shared" si="20"/>
        <v>1</v>
      </c>
      <c r="X431" s="359"/>
      <c r="Y431" s="359"/>
      <c r="Z431" s="359"/>
      <c r="AA431" s="359"/>
      <c r="AB431" s="360"/>
      <c r="AC431" s="359"/>
      <c r="AD431" s="359"/>
    </row>
    <row r="432" spans="1:30" s="217" customFormat="1" ht="12">
      <c r="A432" s="364">
        <f t="shared" si="18"/>
        <v>428</v>
      </c>
      <c r="B432" s="362" t="s">
        <v>1218</v>
      </c>
      <c r="C432" s="362" t="s">
        <v>1219</v>
      </c>
      <c r="D432" s="362" t="s">
        <v>1104</v>
      </c>
      <c r="E432" s="362">
        <v>1978</v>
      </c>
      <c r="F432" s="362" t="s">
        <v>390</v>
      </c>
      <c r="G432" s="365" t="s">
        <v>3805</v>
      </c>
      <c r="H432" s="203"/>
      <c r="I432" s="207"/>
      <c r="J432" s="227">
        <v>0.026643518518518518</v>
      </c>
      <c r="K432" s="446"/>
      <c r="L432" s="198"/>
      <c r="M432" s="198"/>
      <c r="N432" s="485">
        <f>H432+I432+J432+K432+L432+M432</f>
        <v>0.026643518518518518</v>
      </c>
      <c r="O432" s="424"/>
      <c r="P432" s="199"/>
      <c r="Q432" s="205">
        <v>1</v>
      </c>
      <c r="R432" s="457"/>
      <c r="S432" s="200"/>
      <c r="T432" s="200"/>
      <c r="U432" s="474">
        <f t="shared" si="19"/>
        <v>1</v>
      </c>
      <c r="V432" s="358">
        <v>1</v>
      </c>
      <c r="W432" s="359">
        <f t="shared" si="20"/>
        <v>1</v>
      </c>
      <c r="X432" s="359"/>
      <c r="Y432" s="359"/>
      <c r="Z432" s="359"/>
      <c r="AA432" s="359"/>
      <c r="AB432" s="360"/>
      <c r="AC432" s="359"/>
      <c r="AD432" s="359"/>
    </row>
    <row r="433" spans="1:30" s="217" customFormat="1" ht="12">
      <c r="A433" s="364">
        <f t="shared" si="18"/>
        <v>429</v>
      </c>
      <c r="B433" s="208" t="s">
        <v>1504</v>
      </c>
      <c r="C433" s="208" t="s">
        <v>1349</v>
      </c>
      <c r="D433" s="208" t="s">
        <v>1104</v>
      </c>
      <c r="E433" s="372" t="s">
        <v>3840</v>
      </c>
      <c r="F433" s="208" t="s">
        <v>390</v>
      </c>
      <c r="G433" s="373" t="s">
        <v>3734</v>
      </c>
      <c r="H433" s="225"/>
      <c r="I433" s="199"/>
      <c r="J433" s="227"/>
      <c r="K433" s="446">
        <v>0.026921296296296294</v>
      </c>
      <c r="L433" s="198"/>
      <c r="M433" s="208"/>
      <c r="N433" s="485">
        <f>H433+I433+J433+K433+L433+M433</f>
        <v>0.026921296296296294</v>
      </c>
      <c r="O433" s="424"/>
      <c r="P433" s="199"/>
      <c r="Q433" s="205"/>
      <c r="R433" s="457">
        <v>1</v>
      </c>
      <c r="S433" s="200"/>
      <c r="T433" s="200"/>
      <c r="U433" s="474">
        <f t="shared" si="19"/>
        <v>1</v>
      </c>
      <c r="V433" s="359">
        <v>1</v>
      </c>
      <c r="W433" s="359">
        <f t="shared" si="20"/>
        <v>1</v>
      </c>
      <c r="X433" s="359"/>
      <c r="Y433" s="359"/>
      <c r="Z433" s="359"/>
      <c r="AA433" s="359"/>
      <c r="AB433" s="360"/>
      <c r="AC433" s="359"/>
      <c r="AD433" s="359"/>
    </row>
    <row r="434" spans="1:30" s="217" customFormat="1" ht="12">
      <c r="A434" s="364">
        <f t="shared" si="18"/>
        <v>430</v>
      </c>
      <c r="B434" s="375" t="s">
        <v>1505</v>
      </c>
      <c r="C434" s="375" t="s">
        <v>3718</v>
      </c>
      <c r="D434" s="208" t="s">
        <v>1104</v>
      </c>
      <c r="E434" s="375" t="s">
        <v>46</v>
      </c>
      <c r="F434" s="208" t="s">
        <v>390</v>
      </c>
      <c r="G434" s="376" t="s">
        <v>109</v>
      </c>
      <c r="H434" s="203"/>
      <c r="I434" s="223"/>
      <c r="J434" s="227"/>
      <c r="K434" s="446">
        <v>0.026932870370370367</v>
      </c>
      <c r="L434" s="198"/>
      <c r="M434" s="198"/>
      <c r="N434" s="485">
        <f>H434+I434+J434+K434+L434+M434</f>
        <v>0.026932870370370367</v>
      </c>
      <c r="O434" s="424"/>
      <c r="P434" s="199"/>
      <c r="Q434" s="205"/>
      <c r="R434" s="457">
        <v>1</v>
      </c>
      <c r="S434" s="200"/>
      <c r="T434" s="200"/>
      <c r="U434" s="474">
        <f t="shared" si="19"/>
        <v>1</v>
      </c>
      <c r="V434" s="358">
        <v>1</v>
      </c>
      <c r="W434" s="359">
        <f t="shared" si="20"/>
        <v>1</v>
      </c>
      <c r="X434" s="359"/>
      <c r="Y434" s="359"/>
      <c r="Z434" s="359"/>
      <c r="AA434" s="359"/>
      <c r="AB434" s="360"/>
      <c r="AC434" s="359"/>
      <c r="AD434" s="359"/>
    </row>
    <row r="435" spans="1:30" s="217" customFormat="1" ht="12">
      <c r="A435" s="364">
        <f t="shared" si="18"/>
        <v>431</v>
      </c>
      <c r="B435" s="361" t="s">
        <v>3856</v>
      </c>
      <c r="C435" s="361" t="s">
        <v>3857</v>
      </c>
      <c r="D435" s="362" t="s">
        <v>1104</v>
      </c>
      <c r="E435" s="361" t="s">
        <v>3806</v>
      </c>
      <c r="F435" s="361" t="s">
        <v>390</v>
      </c>
      <c r="G435" s="363" t="s">
        <v>3858</v>
      </c>
      <c r="H435" s="203"/>
      <c r="I435" s="196">
        <v>0.02693287037037037</v>
      </c>
      <c r="J435" s="227"/>
      <c r="K435" s="446"/>
      <c r="L435" s="198"/>
      <c r="M435" s="198"/>
      <c r="N435" s="485">
        <f>H435+I435+J435+K435+L435+M435</f>
        <v>0.02693287037037037</v>
      </c>
      <c r="O435" s="424"/>
      <c r="P435" s="199">
        <v>1</v>
      </c>
      <c r="Q435" s="205"/>
      <c r="R435" s="457"/>
      <c r="S435" s="200"/>
      <c r="T435" s="200"/>
      <c r="U435" s="474">
        <f t="shared" si="19"/>
        <v>1</v>
      </c>
      <c r="V435" s="358">
        <v>1</v>
      </c>
      <c r="W435" s="359">
        <f t="shared" si="20"/>
        <v>1</v>
      </c>
      <c r="X435" s="359"/>
      <c r="Y435" s="359"/>
      <c r="Z435" s="359"/>
      <c r="AA435" s="359"/>
      <c r="AB435" s="360"/>
      <c r="AC435" s="359"/>
      <c r="AD435" s="359"/>
    </row>
    <row r="436" spans="1:30" s="217" customFormat="1" ht="12">
      <c r="A436" s="364">
        <f t="shared" si="18"/>
        <v>432</v>
      </c>
      <c r="B436" s="361" t="s">
        <v>1506</v>
      </c>
      <c r="C436" s="361" t="s">
        <v>27</v>
      </c>
      <c r="D436" s="362" t="s">
        <v>1104</v>
      </c>
      <c r="E436" s="361" t="s">
        <v>3848</v>
      </c>
      <c r="F436" s="361" t="s">
        <v>390</v>
      </c>
      <c r="G436" s="363" t="s">
        <v>1217</v>
      </c>
      <c r="H436" s="203"/>
      <c r="I436" s="196"/>
      <c r="J436" s="227"/>
      <c r="K436" s="446">
        <v>0.026944444444444444</v>
      </c>
      <c r="L436" s="198"/>
      <c r="M436" s="198"/>
      <c r="N436" s="485">
        <f>H436+I436+J436+K436+L436+M436</f>
        <v>0.026944444444444444</v>
      </c>
      <c r="O436" s="424"/>
      <c r="P436" s="199"/>
      <c r="Q436" s="205"/>
      <c r="R436" s="457">
        <v>1</v>
      </c>
      <c r="S436" s="200"/>
      <c r="T436" s="200"/>
      <c r="U436" s="474">
        <f t="shared" si="19"/>
        <v>1</v>
      </c>
      <c r="V436" s="358">
        <v>1</v>
      </c>
      <c r="W436" s="359">
        <f t="shared" si="20"/>
        <v>1</v>
      </c>
      <c r="X436" s="359"/>
      <c r="Y436" s="359"/>
      <c r="Z436" s="359"/>
      <c r="AA436" s="359"/>
      <c r="AB436" s="360"/>
      <c r="AC436" s="359"/>
      <c r="AD436" s="359"/>
    </row>
    <row r="437" spans="1:30" s="217" customFormat="1" ht="12">
      <c r="A437" s="364">
        <f t="shared" si="18"/>
        <v>433</v>
      </c>
      <c r="B437" s="362" t="s">
        <v>539</v>
      </c>
      <c r="C437" s="362" t="s">
        <v>85</v>
      </c>
      <c r="D437" s="362" t="s">
        <v>1104</v>
      </c>
      <c r="E437" s="362">
        <v>1975</v>
      </c>
      <c r="F437" s="362" t="s">
        <v>390</v>
      </c>
      <c r="G437" s="365" t="s">
        <v>3825</v>
      </c>
      <c r="H437" s="203">
        <v>0.02701388888888889</v>
      </c>
      <c r="I437" s="207"/>
      <c r="J437" s="197"/>
      <c r="K437" s="446"/>
      <c r="L437" s="198"/>
      <c r="M437" s="198"/>
      <c r="N437" s="485">
        <f>H437+I437+J437+K437+L437+M437</f>
        <v>0.02701388888888889</v>
      </c>
      <c r="O437" s="424">
        <v>1</v>
      </c>
      <c r="P437" s="199"/>
      <c r="Q437" s="205"/>
      <c r="R437" s="457"/>
      <c r="S437" s="200"/>
      <c r="T437" s="200"/>
      <c r="U437" s="474">
        <f t="shared" si="19"/>
        <v>1</v>
      </c>
      <c r="V437" s="359">
        <v>1</v>
      </c>
      <c r="W437" s="359">
        <f t="shared" si="20"/>
        <v>1</v>
      </c>
      <c r="X437" s="359"/>
      <c r="Y437" s="359"/>
      <c r="Z437" s="359"/>
      <c r="AA437" s="359"/>
      <c r="AB437" s="360"/>
      <c r="AC437" s="359"/>
      <c r="AD437" s="359"/>
    </row>
    <row r="438" spans="1:30" s="217" customFormat="1" ht="12">
      <c r="A438" s="364">
        <f t="shared" si="18"/>
        <v>434</v>
      </c>
      <c r="B438" s="208" t="s">
        <v>906</v>
      </c>
      <c r="C438" s="208" t="s">
        <v>907</v>
      </c>
      <c r="D438" s="208" t="s">
        <v>1104</v>
      </c>
      <c r="E438" s="372">
        <v>1985</v>
      </c>
      <c r="F438" s="208" t="s">
        <v>390</v>
      </c>
      <c r="G438" s="373" t="s">
        <v>3714</v>
      </c>
      <c r="H438" s="225"/>
      <c r="I438" s="199"/>
      <c r="J438" s="227"/>
      <c r="K438" s="446"/>
      <c r="L438" s="255">
        <v>0.02701388888888889</v>
      </c>
      <c r="M438" s="208"/>
      <c r="N438" s="485">
        <f>H438+I438+J438+K438+L438+M438</f>
        <v>0.02701388888888889</v>
      </c>
      <c r="O438" s="424"/>
      <c r="P438" s="199"/>
      <c r="Q438" s="205"/>
      <c r="R438" s="457"/>
      <c r="S438" s="200">
        <v>1</v>
      </c>
      <c r="T438" s="200"/>
      <c r="U438" s="474">
        <f t="shared" si="19"/>
        <v>1</v>
      </c>
      <c r="V438" s="358">
        <v>1</v>
      </c>
      <c r="W438" s="359">
        <f t="shared" si="20"/>
        <v>1</v>
      </c>
      <c r="X438" s="359"/>
      <c r="Y438" s="359"/>
      <c r="Z438" s="359"/>
      <c r="AA438" s="359"/>
      <c r="AB438" s="360"/>
      <c r="AC438" s="359"/>
      <c r="AD438" s="359"/>
    </row>
    <row r="439" spans="1:30" s="217" customFormat="1" ht="12">
      <c r="A439" s="364">
        <f t="shared" si="18"/>
        <v>435</v>
      </c>
      <c r="B439" s="362" t="s">
        <v>543</v>
      </c>
      <c r="C439" s="362" t="s">
        <v>3765</v>
      </c>
      <c r="D439" s="362" t="s">
        <v>1104</v>
      </c>
      <c r="E439" s="362">
        <v>1960</v>
      </c>
      <c r="F439" s="362" t="s">
        <v>390</v>
      </c>
      <c r="G439" s="365" t="s">
        <v>547</v>
      </c>
      <c r="H439" s="203">
        <v>0.027060185185185187</v>
      </c>
      <c r="I439" s="207"/>
      <c r="J439" s="227"/>
      <c r="K439" s="446"/>
      <c r="L439" s="198"/>
      <c r="M439" s="198"/>
      <c r="N439" s="485">
        <f>H439+I439+J439+K439+L439+M439</f>
        <v>0.027060185185185187</v>
      </c>
      <c r="O439" s="424">
        <v>1</v>
      </c>
      <c r="P439" s="199"/>
      <c r="Q439" s="205"/>
      <c r="R439" s="457"/>
      <c r="S439" s="200"/>
      <c r="T439" s="200"/>
      <c r="U439" s="474">
        <f t="shared" si="19"/>
        <v>1</v>
      </c>
      <c r="V439" s="358">
        <v>1</v>
      </c>
      <c r="W439" s="359">
        <f t="shared" si="20"/>
        <v>1</v>
      </c>
      <c r="X439" s="359"/>
      <c r="Y439" s="359"/>
      <c r="Z439" s="359"/>
      <c r="AA439" s="359"/>
      <c r="AB439" s="360"/>
      <c r="AC439" s="359"/>
      <c r="AD439" s="359"/>
    </row>
    <row r="440" spans="1:30" s="217" customFormat="1" ht="12">
      <c r="A440" s="364">
        <f t="shared" si="18"/>
        <v>436</v>
      </c>
      <c r="B440" s="361" t="s">
        <v>143</v>
      </c>
      <c r="C440" s="361" t="s">
        <v>3749</v>
      </c>
      <c r="D440" s="362" t="s">
        <v>1104</v>
      </c>
      <c r="E440" s="361" t="s">
        <v>78</v>
      </c>
      <c r="F440" s="361" t="s">
        <v>390</v>
      </c>
      <c r="G440" s="363" t="s">
        <v>3782</v>
      </c>
      <c r="H440" s="203"/>
      <c r="I440" s="196">
        <v>0.027083333333333334</v>
      </c>
      <c r="J440" s="227"/>
      <c r="K440" s="446"/>
      <c r="L440" s="198"/>
      <c r="M440" s="198"/>
      <c r="N440" s="485">
        <f>H440+I440+J440+K440+L440+M440</f>
        <v>0.027083333333333334</v>
      </c>
      <c r="O440" s="424"/>
      <c r="P440" s="199">
        <v>1</v>
      </c>
      <c r="Q440" s="205"/>
      <c r="R440" s="457"/>
      <c r="S440" s="200"/>
      <c r="T440" s="200"/>
      <c r="U440" s="474">
        <f t="shared" si="19"/>
        <v>1</v>
      </c>
      <c r="V440" s="358">
        <v>1</v>
      </c>
      <c r="W440" s="359">
        <f t="shared" si="20"/>
        <v>1</v>
      </c>
      <c r="X440" s="359"/>
      <c r="Y440" s="359"/>
      <c r="Z440" s="359"/>
      <c r="AA440" s="359"/>
      <c r="AB440" s="360"/>
      <c r="AC440" s="359"/>
      <c r="AD440" s="359"/>
    </row>
    <row r="441" spans="1:30" s="217" customFormat="1" ht="12">
      <c r="A441" s="364">
        <f t="shared" si="18"/>
        <v>437</v>
      </c>
      <c r="B441" s="361" t="s">
        <v>50</v>
      </c>
      <c r="C441" s="361" t="s">
        <v>3809</v>
      </c>
      <c r="D441" s="362" t="s">
        <v>1104</v>
      </c>
      <c r="E441" s="361" t="s">
        <v>34</v>
      </c>
      <c r="F441" s="361" t="s">
        <v>390</v>
      </c>
      <c r="G441" s="363" t="s">
        <v>51</v>
      </c>
      <c r="H441" s="203"/>
      <c r="I441" s="196">
        <v>0.02712962962962963</v>
      </c>
      <c r="J441" s="227"/>
      <c r="K441" s="446"/>
      <c r="L441" s="198"/>
      <c r="M441" s="198"/>
      <c r="N441" s="485">
        <f>H441+I441+J441+K441+L441+M441</f>
        <v>0.02712962962962963</v>
      </c>
      <c r="O441" s="424"/>
      <c r="P441" s="199">
        <v>1</v>
      </c>
      <c r="Q441" s="205"/>
      <c r="R441" s="457"/>
      <c r="S441" s="200"/>
      <c r="T441" s="200"/>
      <c r="U441" s="474">
        <f t="shared" si="19"/>
        <v>1</v>
      </c>
      <c r="V441" s="358">
        <v>1</v>
      </c>
      <c r="W441" s="359">
        <f t="shared" si="20"/>
        <v>1</v>
      </c>
      <c r="X441" s="359"/>
      <c r="Y441" s="359"/>
      <c r="Z441" s="359"/>
      <c r="AA441" s="359"/>
      <c r="AB441" s="360"/>
      <c r="AC441" s="359"/>
      <c r="AD441" s="359"/>
    </row>
    <row r="442" spans="1:30" s="217" customFormat="1" ht="12">
      <c r="A442" s="364">
        <f t="shared" si="18"/>
        <v>438</v>
      </c>
      <c r="B442" s="208" t="s">
        <v>908</v>
      </c>
      <c r="C442" s="208" t="s">
        <v>3785</v>
      </c>
      <c r="D442" s="208" t="s">
        <v>1104</v>
      </c>
      <c r="E442" s="372">
        <v>1977</v>
      </c>
      <c r="F442" s="208" t="s">
        <v>390</v>
      </c>
      <c r="G442" s="373" t="s">
        <v>118</v>
      </c>
      <c r="H442" s="225"/>
      <c r="I442" s="199"/>
      <c r="J442" s="227"/>
      <c r="K442" s="446"/>
      <c r="L442" s="255">
        <v>0.027164351851851853</v>
      </c>
      <c r="M442" s="208"/>
      <c r="N442" s="485">
        <f>H442+I442+J442+K442+L442+M442</f>
        <v>0.027164351851851853</v>
      </c>
      <c r="O442" s="424"/>
      <c r="P442" s="199"/>
      <c r="Q442" s="205"/>
      <c r="R442" s="458"/>
      <c r="S442" s="200">
        <v>1</v>
      </c>
      <c r="T442" s="200"/>
      <c r="U442" s="474">
        <f t="shared" si="19"/>
        <v>1</v>
      </c>
      <c r="V442" s="358">
        <v>1</v>
      </c>
      <c r="W442" s="359">
        <f t="shared" si="20"/>
        <v>1</v>
      </c>
      <c r="X442" s="359"/>
      <c r="Y442" s="359"/>
      <c r="Z442" s="359"/>
      <c r="AA442" s="359"/>
      <c r="AB442" s="360"/>
      <c r="AC442" s="359"/>
      <c r="AD442" s="359"/>
    </row>
    <row r="443" spans="1:30" s="217" customFormat="1" ht="12">
      <c r="A443" s="364">
        <f t="shared" si="18"/>
        <v>439</v>
      </c>
      <c r="B443" s="361" t="s">
        <v>107</v>
      </c>
      <c r="C443" s="361" t="s">
        <v>108</v>
      </c>
      <c r="D443" s="362" t="s">
        <v>1104</v>
      </c>
      <c r="E443" s="361" t="s">
        <v>3840</v>
      </c>
      <c r="F443" s="361" t="s">
        <v>390</v>
      </c>
      <c r="G443" s="363" t="s">
        <v>109</v>
      </c>
      <c r="H443" s="203"/>
      <c r="I443" s="196">
        <v>0.0271875</v>
      </c>
      <c r="J443" s="227"/>
      <c r="K443" s="446"/>
      <c r="L443" s="198"/>
      <c r="M443" s="198"/>
      <c r="N443" s="485">
        <f>H443+I443+J443+K443+L443+M443</f>
        <v>0.0271875</v>
      </c>
      <c r="O443" s="424"/>
      <c r="P443" s="199">
        <v>1</v>
      </c>
      <c r="Q443" s="205"/>
      <c r="R443" s="457"/>
      <c r="S443" s="200"/>
      <c r="T443" s="200"/>
      <c r="U443" s="474">
        <f t="shared" si="19"/>
        <v>1</v>
      </c>
      <c r="V443" s="358">
        <v>1</v>
      </c>
      <c r="W443" s="359">
        <f t="shared" si="20"/>
        <v>1</v>
      </c>
      <c r="X443" s="359"/>
      <c r="Y443" s="359"/>
      <c r="Z443" s="359"/>
      <c r="AA443" s="359"/>
      <c r="AB443" s="360"/>
      <c r="AC443" s="359"/>
      <c r="AD443" s="359"/>
    </row>
    <row r="444" spans="1:30" s="217" customFormat="1" ht="12">
      <c r="A444" s="364">
        <f t="shared" si="18"/>
        <v>440</v>
      </c>
      <c r="B444" s="362" t="s">
        <v>548</v>
      </c>
      <c r="C444" s="362" t="s">
        <v>3857</v>
      </c>
      <c r="D444" s="362" t="s">
        <v>1104</v>
      </c>
      <c r="E444" s="362">
        <v>1975</v>
      </c>
      <c r="F444" s="362" t="s">
        <v>390</v>
      </c>
      <c r="G444" s="365" t="s">
        <v>520</v>
      </c>
      <c r="H444" s="203">
        <v>0.0271875</v>
      </c>
      <c r="I444" s="207"/>
      <c r="J444" s="227"/>
      <c r="K444" s="446"/>
      <c r="L444" s="198"/>
      <c r="M444" s="198"/>
      <c r="N444" s="485">
        <f>H444+I444+J444+K444+L444+M444</f>
        <v>0.0271875</v>
      </c>
      <c r="O444" s="424">
        <v>1</v>
      </c>
      <c r="P444" s="199"/>
      <c r="Q444" s="205"/>
      <c r="R444" s="457"/>
      <c r="S444" s="200"/>
      <c r="T444" s="200"/>
      <c r="U444" s="474">
        <f t="shared" si="19"/>
        <v>1</v>
      </c>
      <c r="V444" s="358">
        <v>1</v>
      </c>
      <c r="W444" s="359">
        <f t="shared" si="20"/>
        <v>1</v>
      </c>
      <c r="X444" s="359"/>
      <c r="Y444" s="359"/>
      <c r="Z444" s="359"/>
      <c r="AA444" s="359"/>
      <c r="AB444" s="360"/>
      <c r="AC444" s="359"/>
      <c r="AD444" s="359"/>
    </row>
    <row r="445" spans="1:30" s="217" customFormat="1" ht="12">
      <c r="A445" s="364">
        <f t="shared" si="18"/>
        <v>441</v>
      </c>
      <c r="B445" s="362" t="s">
        <v>552</v>
      </c>
      <c r="C445" s="362" t="s">
        <v>553</v>
      </c>
      <c r="D445" s="362" t="s">
        <v>1104</v>
      </c>
      <c r="E445" s="362">
        <v>1958</v>
      </c>
      <c r="F445" s="362" t="s">
        <v>390</v>
      </c>
      <c r="G445" s="365" t="s">
        <v>558</v>
      </c>
      <c r="H445" s="203">
        <v>0.027210648148148147</v>
      </c>
      <c r="I445" s="207"/>
      <c r="J445" s="227"/>
      <c r="K445" s="446"/>
      <c r="L445" s="198"/>
      <c r="M445" s="198"/>
      <c r="N445" s="485">
        <f>H445+I445+J445+K445+L445+M445</f>
        <v>0.027210648148148147</v>
      </c>
      <c r="O445" s="424">
        <v>1</v>
      </c>
      <c r="P445" s="199"/>
      <c r="Q445" s="205"/>
      <c r="R445" s="458"/>
      <c r="S445" s="200"/>
      <c r="T445" s="200"/>
      <c r="U445" s="474">
        <f t="shared" si="19"/>
        <v>1</v>
      </c>
      <c r="V445" s="358">
        <v>1</v>
      </c>
      <c r="W445" s="359">
        <f t="shared" si="20"/>
        <v>1</v>
      </c>
      <c r="X445" s="359"/>
      <c r="Y445" s="359"/>
      <c r="Z445" s="359"/>
      <c r="AA445" s="359"/>
      <c r="AB445" s="360"/>
      <c r="AC445" s="359"/>
      <c r="AD445" s="359"/>
    </row>
    <row r="446" spans="1:30" s="217" customFormat="1" ht="12">
      <c r="A446" s="364">
        <f t="shared" si="18"/>
        <v>442</v>
      </c>
      <c r="B446" s="361" t="s">
        <v>225</v>
      </c>
      <c r="C446" s="361" t="s">
        <v>1510</v>
      </c>
      <c r="D446" s="362" t="s">
        <v>1104</v>
      </c>
      <c r="E446" s="361" t="s">
        <v>198</v>
      </c>
      <c r="F446" s="361" t="s">
        <v>390</v>
      </c>
      <c r="G446" s="363" t="s">
        <v>73</v>
      </c>
      <c r="H446" s="203"/>
      <c r="I446" s="196"/>
      <c r="J446" s="227"/>
      <c r="K446" s="446">
        <v>0.027256944444444445</v>
      </c>
      <c r="L446" s="198"/>
      <c r="M446" s="198"/>
      <c r="N446" s="485">
        <f>H446+I446+J446+K446+L446+M446</f>
        <v>0.027256944444444445</v>
      </c>
      <c r="O446" s="424"/>
      <c r="P446" s="199"/>
      <c r="Q446" s="205"/>
      <c r="R446" s="458">
        <v>1</v>
      </c>
      <c r="S446" s="200"/>
      <c r="T446" s="200"/>
      <c r="U446" s="474">
        <f t="shared" si="19"/>
        <v>1</v>
      </c>
      <c r="V446" s="358">
        <v>1</v>
      </c>
      <c r="W446" s="359">
        <f t="shared" si="20"/>
        <v>1</v>
      </c>
      <c r="X446" s="359"/>
      <c r="Y446" s="359"/>
      <c r="Z446" s="359"/>
      <c r="AA446" s="359"/>
      <c r="AB446" s="360"/>
      <c r="AC446" s="359"/>
      <c r="AD446" s="359"/>
    </row>
    <row r="447" spans="1:30" s="217" customFormat="1" ht="12">
      <c r="A447" s="364">
        <f t="shared" si="18"/>
        <v>443</v>
      </c>
      <c r="B447" s="361" t="s">
        <v>1501</v>
      </c>
      <c r="C447" s="361" t="s">
        <v>314</v>
      </c>
      <c r="D447" s="362" t="s">
        <v>1104</v>
      </c>
      <c r="E447" s="361" t="s">
        <v>3735</v>
      </c>
      <c r="F447" s="361" t="s">
        <v>390</v>
      </c>
      <c r="G447" s="363" t="s">
        <v>1195</v>
      </c>
      <c r="H447" s="203"/>
      <c r="I447" s="196"/>
      <c r="J447" s="227"/>
      <c r="K447" s="446">
        <v>0.027256944444444445</v>
      </c>
      <c r="L447" s="198"/>
      <c r="M447" s="198"/>
      <c r="N447" s="485">
        <f>H447+I447+J447+K447+L447+M447</f>
        <v>0.027256944444444445</v>
      </c>
      <c r="O447" s="424"/>
      <c r="P447" s="199"/>
      <c r="Q447" s="205"/>
      <c r="R447" s="458">
        <v>1</v>
      </c>
      <c r="S447" s="200"/>
      <c r="T447" s="200"/>
      <c r="U447" s="474">
        <f t="shared" si="19"/>
        <v>1</v>
      </c>
      <c r="V447" s="358">
        <v>1</v>
      </c>
      <c r="W447" s="359">
        <f t="shared" si="20"/>
        <v>1</v>
      </c>
      <c r="X447" s="359"/>
      <c r="Y447" s="359"/>
      <c r="Z447" s="359"/>
      <c r="AA447" s="359"/>
      <c r="AB447" s="360"/>
      <c r="AC447" s="359"/>
      <c r="AD447" s="359"/>
    </row>
    <row r="448" spans="1:30" s="217" customFormat="1" ht="12">
      <c r="A448" s="364">
        <f t="shared" si="18"/>
        <v>444</v>
      </c>
      <c r="B448" s="361" t="s">
        <v>174</v>
      </c>
      <c r="C448" s="361" t="s">
        <v>3718</v>
      </c>
      <c r="D448" s="362" t="s">
        <v>1104</v>
      </c>
      <c r="E448" s="361" t="s">
        <v>3802</v>
      </c>
      <c r="F448" s="361" t="s">
        <v>390</v>
      </c>
      <c r="G448" s="363" t="s">
        <v>3754</v>
      </c>
      <c r="H448" s="203"/>
      <c r="I448" s="196">
        <v>0.027314814814814816</v>
      </c>
      <c r="J448" s="227"/>
      <c r="K448" s="446"/>
      <c r="L448" s="198"/>
      <c r="M448" s="198"/>
      <c r="N448" s="485">
        <f>H448+I448+J448+K448+L448+M448</f>
        <v>0.027314814814814816</v>
      </c>
      <c r="O448" s="424"/>
      <c r="P448" s="199">
        <v>1</v>
      </c>
      <c r="Q448" s="205"/>
      <c r="R448" s="457"/>
      <c r="S448" s="200"/>
      <c r="T448" s="200"/>
      <c r="U448" s="474">
        <f t="shared" si="19"/>
        <v>1</v>
      </c>
      <c r="V448" s="358">
        <v>1</v>
      </c>
      <c r="W448" s="359">
        <f t="shared" si="20"/>
        <v>1</v>
      </c>
      <c r="X448" s="359"/>
      <c r="Y448" s="359"/>
      <c r="Z448" s="359"/>
      <c r="AA448" s="359"/>
      <c r="AB448" s="360"/>
      <c r="AC448" s="359"/>
      <c r="AD448" s="359"/>
    </row>
    <row r="449" spans="1:30" s="217" customFormat="1" ht="12">
      <c r="A449" s="364">
        <f t="shared" si="18"/>
        <v>445</v>
      </c>
      <c r="B449" s="208" t="s">
        <v>909</v>
      </c>
      <c r="C449" s="208" t="s">
        <v>36</v>
      </c>
      <c r="D449" s="208" t="s">
        <v>1104</v>
      </c>
      <c r="E449" s="372">
        <v>1970</v>
      </c>
      <c r="F449" s="208" t="s">
        <v>390</v>
      </c>
      <c r="G449" s="373" t="s">
        <v>97</v>
      </c>
      <c r="H449" s="225"/>
      <c r="I449" s="199"/>
      <c r="J449" s="227"/>
      <c r="K449" s="446"/>
      <c r="L449" s="255">
        <v>0.027384259259259257</v>
      </c>
      <c r="M449" s="208"/>
      <c r="N449" s="485">
        <f>H449+I449+J449+K449+L449+M449</f>
        <v>0.027384259259259257</v>
      </c>
      <c r="O449" s="424"/>
      <c r="P449" s="199"/>
      <c r="Q449" s="205"/>
      <c r="R449" s="458"/>
      <c r="S449" s="200">
        <v>1</v>
      </c>
      <c r="T449" s="200"/>
      <c r="U449" s="474">
        <f t="shared" si="19"/>
        <v>1</v>
      </c>
      <c r="V449" s="358">
        <v>1</v>
      </c>
      <c r="W449" s="359">
        <f t="shared" si="20"/>
        <v>1</v>
      </c>
      <c r="X449" s="359"/>
      <c r="Y449" s="359"/>
      <c r="Z449" s="359"/>
      <c r="AA449" s="359"/>
      <c r="AB449" s="360"/>
      <c r="AC449" s="359"/>
      <c r="AD449" s="359"/>
    </row>
    <row r="450" spans="1:30" s="217" customFormat="1" ht="12">
      <c r="A450" s="364">
        <f t="shared" si="18"/>
        <v>446</v>
      </c>
      <c r="B450" s="208" t="s">
        <v>1513</v>
      </c>
      <c r="C450" s="208" t="s">
        <v>3857</v>
      </c>
      <c r="D450" s="208" t="s">
        <v>1104</v>
      </c>
      <c r="E450" s="372" t="s">
        <v>3806</v>
      </c>
      <c r="F450" s="208" t="s">
        <v>390</v>
      </c>
      <c r="G450" s="373" t="s">
        <v>1514</v>
      </c>
      <c r="H450" s="225"/>
      <c r="I450" s="199"/>
      <c r="J450" s="227"/>
      <c r="K450" s="446">
        <v>0.027430555555555555</v>
      </c>
      <c r="L450" s="198"/>
      <c r="M450" s="208"/>
      <c r="N450" s="485">
        <f>H450+I450+J450+K450+L450+M450</f>
        <v>0.027430555555555555</v>
      </c>
      <c r="O450" s="424"/>
      <c r="P450" s="199"/>
      <c r="Q450" s="205"/>
      <c r="R450" s="458">
        <v>1</v>
      </c>
      <c r="S450" s="200"/>
      <c r="T450" s="200"/>
      <c r="U450" s="474">
        <f t="shared" si="19"/>
        <v>1</v>
      </c>
      <c r="V450" s="358">
        <v>1</v>
      </c>
      <c r="W450" s="359">
        <f t="shared" si="20"/>
        <v>1</v>
      </c>
      <c r="X450" s="359"/>
      <c r="Y450" s="359"/>
      <c r="Z450" s="359"/>
      <c r="AA450" s="359"/>
      <c r="AB450" s="360"/>
      <c r="AC450" s="359"/>
      <c r="AD450" s="359"/>
    </row>
    <row r="451" spans="1:30" s="217" customFormat="1" ht="12">
      <c r="A451" s="364">
        <f t="shared" si="18"/>
        <v>447</v>
      </c>
      <c r="B451" s="208" t="s">
        <v>2183</v>
      </c>
      <c r="C451" s="208" t="s">
        <v>1341</v>
      </c>
      <c r="D451" s="208" t="s">
        <v>1104</v>
      </c>
      <c r="E451" s="372">
        <v>1992</v>
      </c>
      <c r="F451" s="208" t="s">
        <v>390</v>
      </c>
      <c r="G451" s="373" t="s">
        <v>3729</v>
      </c>
      <c r="H451" s="225"/>
      <c r="I451" s="199"/>
      <c r="J451" s="227"/>
      <c r="K451" s="446"/>
      <c r="L451" s="255">
        <v>0.027476851851851853</v>
      </c>
      <c r="M451" s="208"/>
      <c r="N451" s="485">
        <f>H451+I451+J451+K451+L451+M451</f>
        <v>0.027476851851851853</v>
      </c>
      <c r="O451" s="424"/>
      <c r="P451" s="199"/>
      <c r="Q451" s="205"/>
      <c r="R451" s="458"/>
      <c r="S451" s="200">
        <v>1</v>
      </c>
      <c r="T451" s="200"/>
      <c r="U451" s="474">
        <f t="shared" si="19"/>
        <v>1</v>
      </c>
      <c r="V451" s="358">
        <v>1</v>
      </c>
      <c r="W451" s="359">
        <f t="shared" si="20"/>
        <v>1</v>
      </c>
      <c r="X451" s="359"/>
      <c r="Y451" s="359"/>
      <c r="Z451" s="359"/>
      <c r="AA451" s="359"/>
      <c r="AB451" s="360"/>
      <c r="AC451" s="359"/>
      <c r="AD451" s="359"/>
    </row>
    <row r="452" spans="1:30" s="217" customFormat="1" ht="12">
      <c r="A452" s="364">
        <f t="shared" si="18"/>
        <v>448</v>
      </c>
      <c r="B452" s="361" t="s">
        <v>1515</v>
      </c>
      <c r="C452" s="361" t="s">
        <v>3852</v>
      </c>
      <c r="D452" s="362" t="s">
        <v>1104</v>
      </c>
      <c r="E452" s="361" t="s">
        <v>19</v>
      </c>
      <c r="F452" s="361" t="s">
        <v>390</v>
      </c>
      <c r="G452" s="363" t="s">
        <v>1516</v>
      </c>
      <c r="H452" s="203"/>
      <c r="I452" s="196"/>
      <c r="J452" s="227"/>
      <c r="K452" s="446">
        <v>0.027488425925925923</v>
      </c>
      <c r="L452" s="198"/>
      <c r="M452" s="198"/>
      <c r="N452" s="485">
        <f>H452+I452+J452+K452+L452+M452</f>
        <v>0.027488425925925923</v>
      </c>
      <c r="O452" s="424"/>
      <c r="P452" s="199"/>
      <c r="Q452" s="205"/>
      <c r="R452" s="458">
        <v>1</v>
      </c>
      <c r="S452" s="200"/>
      <c r="T452" s="200"/>
      <c r="U452" s="474">
        <f t="shared" si="19"/>
        <v>1</v>
      </c>
      <c r="V452" s="358">
        <v>1</v>
      </c>
      <c r="W452" s="359">
        <f t="shared" si="20"/>
        <v>1</v>
      </c>
      <c r="X452" s="359"/>
      <c r="Y452" s="359"/>
      <c r="Z452" s="359"/>
      <c r="AA452" s="359"/>
      <c r="AB452" s="360"/>
      <c r="AC452" s="359"/>
      <c r="AD452" s="359"/>
    </row>
    <row r="453" spans="1:30" s="217" customFormat="1" ht="12">
      <c r="A453" s="364">
        <f t="shared" si="18"/>
        <v>449</v>
      </c>
      <c r="B453" s="362" t="s">
        <v>1142</v>
      </c>
      <c r="C453" s="362" t="s">
        <v>1517</v>
      </c>
      <c r="D453" s="362" t="s">
        <v>1104</v>
      </c>
      <c r="E453" s="362" t="s">
        <v>3814</v>
      </c>
      <c r="F453" s="362" t="s">
        <v>390</v>
      </c>
      <c r="G453" s="365" t="s">
        <v>1518</v>
      </c>
      <c r="H453" s="203"/>
      <c r="I453" s="207"/>
      <c r="J453" s="227"/>
      <c r="K453" s="446">
        <v>0.027523148148148147</v>
      </c>
      <c r="L453" s="198"/>
      <c r="M453" s="198"/>
      <c r="N453" s="485">
        <f>H453+I453+J453+K453+L453+M453</f>
        <v>0.027523148148148147</v>
      </c>
      <c r="O453" s="424"/>
      <c r="P453" s="199"/>
      <c r="Q453" s="205"/>
      <c r="R453" s="458">
        <v>1</v>
      </c>
      <c r="S453" s="200"/>
      <c r="T453" s="200"/>
      <c r="U453" s="474">
        <f t="shared" si="19"/>
        <v>1</v>
      </c>
      <c r="V453" s="358">
        <v>1</v>
      </c>
      <c r="W453" s="359">
        <f t="shared" si="20"/>
        <v>1</v>
      </c>
      <c r="X453" s="359"/>
      <c r="Y453" s="359"/>
      <c r="Z453" s="359"/>
      <c r="AA453" s="359"/>
      <c r="AB453" s="360"/>
      <c r="AC453" s="359"/>
      <c r="AD453" s="359"/>
    </row>
    <row r="454" spans="1:30" s="217" customFormat="1" ht="12">
      <c r="A454" s="364">
        <f t="shared" si="18"/>
        <v>450</v>
      </c>
      <c r="B454" s="361" t="s">
        <v>1977</v>
      </c>
      <c r="C454" s="361" t="s">
        <v>3818</v>
      </c>
      <c r="D454" s="362" t="s">
        <v>1104</v>
      </c>
      <c r="E454" s="361">
        <v>1989</v>
      </c>
      <c r="F454" s="361" t="s">
        <v>390</v>
      </c>
      <c r="G454" s="363" t="s">
        <v>1200</v>
      </c>
      <c r="H454" s="203"/>
      <c r="I454" s="196"/>
      <c r="J454" s="227">
        <v>0.02753472222222222</v>
      </c>
      <c r="K454" s="446"/>
      <c r="L454" s="255"/>
      <c r="M454" s="198"/>
      <c r="N454" s="485">
        <f>H454+I454+J454+K454+L454+M454</f>
        <v>0.02753472222222222</v>
      </c>
      <c r="O454" s="424"/>
      <c r="P454" s="199"/>
      <c r="Q454" s="205">
        <v>1</v>
      </c>
      <c r="R454" s="458"/>
      <c r="S454" s="200"/>
      <c r="T454" s="200"/>
      <c r="U454" s="474">
        <f aca="true" t="shared" si="21" ref="U454:U517">SUM(O454:T454)</f>
        <v>1</v>
      </c>
      <c r="V454" s="358">
        <v>1</v>
      </c>
      <c r="W454" s="359">
        <f aca="true" t="shared" si="22" ref="W454:W517">IF(U454&gt;0,1,0)</f>
        <v>1</v>
      </c>
      <c r="X454" s="359"/>
      <c r="Y454" s="359"/>
      <c r="Z454" s="359"/>
      <c r="AA454" s="359"/>
      <c r="AB454" s="360"/>
      <c r="AC454" s="359"/>
      <c r="AD454" s="359"/>
    </row>
    <row r="455" spans="1:30" s="217" customFormat="1" ht="12">
      <c r="A455" s="364">
        <f t="shared" si="18"/>
        <v>451</v>
      </c>
      <c r="B455" s="362" t="s">
        <v>1323</v>
      </c>
      <c r="C455" s="362" t="s">
        <v>67</v>
      </c>
      <c r="D455" s="362" t="s">
        <v>1104</v>
      </c>
      <c r="E455" s="362" t="s">
        <v>3798</v>
      </c>
      <c r="F455" s="362" t="s">
        <v>390</v>
      </c>
      <c r="G455" s="365" t="s">
        <v>3829</v>
      </c>
      <c r="H455" s="203"/>
      <c r="I455" s="207"/>
      <c r="J455" s="227">
        <v>0.02756944444444444</v>
      </c>
      <c r="K455" s="446"/>
      <c r="L455" s="198"/>
      <c r="M455" s="198"/>
      <c r="N455" s="485">
        <f>H455+I455+J455+K455+L455+M455</f>
        <v>0.02756944444444444</v>
      </c>
      <c r="O455" s="424"/>
      <c r="P455" s="199"/>
      <c r="Q455" s="205">
        <v>1</v>
      </c>
      <c r="R455" s="457"/>
      <c r="S455" s="200"/>
      <c r="T455" s="200"/>
      <c r="U455" s="474">
        <f t="shared" si="21"/>
        <v>1</v>
      </c>
      <c r="V455" s="358">
        <v>1</v>
      </c>
      <c r="W455" s="359">
        <f t="shared" si="22"/>
        <v>1</v>
      </c>
      <c r="X455" s="359"/>
      <c r="Y455" s="359"/>
      <c r="Z455" s="359"/>
      <c r="AA455" s="359"/>
      <c r="AB455" s="360"/>
      <c r="AC455" s="359"/>
      <c r="AD455" s="359"/>
    </row>
    <row r="456" spans="1:30" s="217" customFormat="1" ht="12">
      <c r="A456" s="364">
        <f t="shared" si="18"/>
        <v>452</v>
      </c>
      <c r="B456" s="361" t="s">
        <v>1519</v>
      </c>
      <c r="C456" s="361" t="s">
        <v>3800</v>
      </c>
      <c r="D456" s="362" t="s">
        <v>1104</v>
      </c>
      <c r="E456" s="361" t="s">
        <v>3746</v>
      </c>
      <c r="F456" s="361" t="s">
        <v>390</v>
      </c>
      <c r="G456" s="363" t="s">
        <v>1520</v>
      </c>
      <c r="H456" s="203"/>
      <c r="I456" s="196"/>
      <c r="J456" s="227"/>
      <c r="K456" s="446">
        <v>0.02756944444444444</v>
      </c>
      <c r="L456" s="198"/>
      <c r="M456" s="198"/>
      <c r="N456" s="485">
        <f>H456+I456+J456+K456+L456+M456</f>
        <v>0.02756944444444444</v>
      </c>
      <c r="O456" s="424"/>
      <c r="P456" s="199"/>
      <c r="Q456" s="205"/>
      <c r="R456" s="458">
        <v>1</v>
      </c>
      <c r="S456" s="200"/>
      <c r="T456" s="200"/>
      <c r="U456" s="474">
        <f t="shared" si="21"/>
        <v>1</v>
      </c>
      <c r="V456" s="358">
        <v>1</v>
      </c>
      <c r="W456" s="359">
        <f t="shared" si="22"/>
        <v>1</v>
      </c>
      <c r="X456" s="359"/>
      <c r="Y456" s="359"/>
      <c r="Z456" s="359"/>
      <c r="AA456" s="359"/>
      <c r="AB456" s="360"/>
      <c r="AC456" s="359"/>
      <c r="AD456" s="359"/>
    </row>
    <row r="457" spans="1:30" s="217" customFormat="1" ht="12">
      <c r="A457" s="364">
        <f t="shared" si="18"/>
        <v>453</v>
      </c>
      <c r="B457" s="208" t="s">
        <v>910</v>
      </c>
      <c r="C457" s="208" t="s">
        <v>3809</v>
      </c>
      <c r="D457" s="208" t="s">
        <v>1104</v>
      </c>
      <c r="E457" s="372">
        <v>1955</v>
      </c>
      <c r="F457" s="208" t="s">
        <v>390</v>
      </c>
      <c r="G457" s="373" t="s">
        <v>911</v>
      </c>
      <c r="H457" s="225"/>
      <c r="I457" s="199"/>
      <c r="J457" s="227"/>
      <c r="K457" s="446"/>
      <c r="L457" s="255">
        <v>0.02756944444444445</v>
      </c>
      <c r="M457" s="208"/>
      <c r="N457" s="485">
        <f>H457+I457+J457+K457+L457+M457</f>
        <v>0.02756944444444445</v>
      </c>
      <c r="O457" s="424"/>
      <c r="P457" s="199"/>
      <c r="Q457" s="205"/>
      <c r="R457" s="458"/>
      <c r="S457" s="200">
        <v>1</v>
      </c>
      <c r="T457" s="200"/>
      <c r="U457" s="474">
        <f t="shared" si="21"/>
        <v>1</v>
      </c>
      <c r="V457" s="358">
        <v>1</v>
      </c>
      <c r="W457" s="359">
        <f t="shared" si="22"/>
        <v>1</v>
      </c>
      <c r="X457" s="359"/>
      <c r="Y457" s="359"/>
      <c r="Z457" s="359"/>
      <c r="AA457" s="359"/>
      <c r="AB457" s="360"/>
      <c r="AC457" s="359"/>
      <c r="AD457" s="359"/>
    </row>
    <row r="458" spans="1:30" s="217" customFormat="1" ht="12">
      <c r="A458" s="364">
        <f t="shared" si="18"/>
        <v>454</v>
      </c>
      <c r="B458" s="208" t="s">
        <v>912</v>
      </c>
      <c r="C458" s="208" t="s">
        <v>3749</v>
      </c>
      <c r="D458" s="208" t="s">
        <v>1104</v>
      </c>
      <c r="E458" s="372">
        <v>1970</v>
      </c>
      <c r="F458" s="208" t="s">
        <v>390</v>
      </c>
      <c r="G458" s="373" t="s">
        <v>913</v>
      </c>
      <c r="H458" s="225"/>
      <c r="I458" s="199"/>
      <c r="J458" s="227"/>
      <c r="K458" s="446"/>
      <c r="L458" s="255">
        <v>0.027604166666666666</v>
      </c>
      <c r="M458" s="208"/>
      <c r="N458" s="485">
        <f>H458+I458+J458+K458+L458+M458</f>
        <v>0.027604166666666666</v>
      </c>
      <c r="O458" s="424"/>
      <c r="P458" s="199"/>
      <c r="Q458" s="205"/>
      <c r="R458" s="457"/>
      <c r="S458" s="200">
        <v>1</v>
      </c>
      <c r="T458" s="200"/>
      <c r="U458" s="474">
        <f t="shared" si="21"/>
        <v>1</v>
      </c>
      <c r="V458" s="359">
        <v>1</v>
      </c>
      <c r="W458" s="359">
        <f t="shared" si="22"/>
        <v>1</v>
      </c>
      <c r="X458" s="359"/>
      <c r="Y458" s="359"/>
      <c r="Z458" s="359"/>
      <c r="AA458" s="359"/>
      <c r="AB458" s="360"/>
      <c r="AC458" s="359"/>
      <c r="AD458" s="359"/>
    </row>
    <row r="459" spans="1:30" s="217" customFormat="1" ht="12">
      <c r="A459" s="364">
        <f t="shared" si="18"/>
        <v>455</v>
      </c>
      <c r="B459" s="208" t="s">
        <v>914</v>
      </c>
      <c r="C459" s="208" t="s">
        <v>168</v>
      </c>
      <c r="D459" s="208" t="s">
        <v>1104</v>
      </c>
      <c r="E459" s="372">
        <v>1972</v>
      </c>
      <c r="F459" s="208" t="s">
        <v>390</v>
      </c>
      <c r="G459" s="373" t="s">
        <v>3810</v>
      </c>
      <c r="H459" s="225"/>
      <c r="I459" s="199"/>
      <c r="J459" s="227"/>
      <c r="K459" s="446"/>
      <c r="L459" s="255">
        <v>0.02766203703703704</v>
      </c>
      <c r="M459" s="208"/>
      <c r="N459" s="485">
        <f>H459+I459+J459+K459+L459+M459</f>
        <v>0.02766203703703704</v>
      </c>
      <c r="O459" s="424"/>
      <c r="P459" s="199"/>
      <c r="Q459" s="205"/>
      <c r="R459" s="458"/>
      <c r="S459" s="200">
        <v>1</v>
      </c>
      <c r="T459" s="200"/>
      <c r="U459" s="474">
        <f t="shared" si="21"/>
        <v>1</v>
      </c>
      <c r="V459" s="358">
        <v>1</v>
      </c>
      <c r="W459" s="359">
        <f t="shared" si="22"/>
        <v>1</v>
      </c>
      <c r="X459" s="359"/>
      <c r="Y459" s="359"/>
      <c r="Z459" s="359"/>
      <c r="AA459" s="359"/>
      <c r="AB459" s="360"/>
      <c r="AC459" s="359"/>
      <c r="AD459" s="359"/>
    </row>
    <row r="460" spans="1:30" s="217" customFormat="1" ht="12">
      <c r="A460" s="364">
        <f t="shared" si="18"/>
        <v>456</v>
      </c>
      <c r="B460" s="362" t="s">
        <v>576</v>
      </c>
      <c r="C460" s="362" t="s">
        <v>8</v>
      </c>
      <c r="D460" s="362" t="s">
        <v>1104</v>
      </c>
      <c r="E460" s="362">
        <v>1961</v>
      </c>
      <c r="F460" s="362" t="s">
        <v>390</v>
      </c>
      <c r="G460" s="365" t="s">
        <v>405</v>
      </c>
      <c r="H460" s="203">
        <v>0.02767361111111111</v>
      </c>
      <c r="I460" s="207"/>
      <c r="J460" s="227"/>
      <c r="K460" s="446"/>
      <c r="L460" s="198"/>
      <c r="M460" s="198"/>
      <c r="N460" s="485">
        <f>H460+I460+J460+K460+L460+M460</f>
        <v>0.02767361111111111</v>
      </c>
      <c r="O460" s="424">
        <v>1</v>
      </c>
      <c r="P460" s="199"/>
      <c r="Q460" s="205"/>
      <c r="R460" s="457"/>
      <c r="S460" s="200"/>
      <c r="T460" s="200"/>
      <c r="U460" s="474">
        <f t="shared" si="21"/>
        <v>1</v>
      </c>
      <c r="V460" s="358">
        <v>1</v>
      </c>
      <c r="W460" s="359">
        <f t="shared" si="22"/>
        <v>1</v>
      </c>
      <c r="X460" s="359"/>
      <c r="Y460" s="359"/>
      <c r="Z460" s="359"/>
      <c r="AA460" s="359"/>
      <c r="AB460" s="360"/>
      <c r="AC460" s="359"/>
      <c r="AD460" s="359"/>
    </row>
    <row r="461" spans="1:30" s="217" customFormat="1" ht="12">
      <c r="A461" s="364">
        <f t="shared" si="18"/>
        <v>457</v>
      </c>
      <c r="B461" s="208" t="s">
        <v>915</v>
      </c>
      <c r="C461" s="208" t="s">
        <v>3800</v>
      </c>
      <c r="D461" s="208" t="s">
        <v>1104</v>
      </c>
      <c r="E461" s="372">
        <v>1975</v>
      </c>
      <c r="F461" s="208" t="s">
        <v>390</v>
      </c>
      <c r="G461" s="373" t="s">
        <v>916</v>
      </c>
      <c r="H461" s="225"/>
      <c r="I461" s="199"/>
      <c r="J461" s="227"/>
      <c r="K461" s="446"/>
      <c r="L461" s="255">
        <v>0.02770833333333333</v>
      </c>
      <c r="M461" s="208"/>
      <c r="N461" s="485">
        <f>H461+I461+J461+K461+L461+M461</f>
        <v>0.02770833333333333</v>
      </c>
      <c r="O461" s="424"/>
      <c r="P461" s="199"/>
      <c r="Q461" s="205"/>
      <c r="R461" s="457"/>
      <c r="S461" s="200">
        <v>1</v>
      </c>
      <c r="T461" s="200"/>
      <c r="U461" s="474">
        <f t="shared" si="21"/>
        <v>1</v>
      </c>
      <c r="V461" s="358">
        <v>1</v>
      </c>
      <c r="W461" s="359">
        <f t="shared" si="22"/>
        <v>1</v>
      </c>
      <c r="X461" s="359"/>
      <c r="Y461" s="359"/>
      <c r="Z461" s="359"/>
      <c r="AA461" s="359"/>
      <c r="AB461" s="360"/>
      <c r="AC461" s="359"/>
      <c r="AD461" s="359"/>
    </row>
    <row r="462" spans="1:30" s="217" customFormat="1" ht="12">
      <c r="A462" s="364">
        <f t="shared" si="18"/>
        <v>458</v>
      </c>
      <c r="B462" s="375" t="s">
        <v>1324</v>
      </c>
      <c r="C462" s="375" t="s">
        <v>3794</v>
      </c>
      <c r="D462" s="208" t="s">
        <v>1104</v>
      </c>
      <c r="E462" s="375" t="s">
        <v>19</v>
      </c>
      <c r="F462" s="208" t="s">
        <v>390</v>
      </c>
      <c r="G462" s="376" t="s">
        <v>1484</v>
      </c>
      <c r="H462" s="203"/>
      <c r="I462" s="223"/>
      <c r="J462" s="227"/>
      <c r="K462" s="446">
        <v>0.027719907407407405</v>
      </c>
      <c r="L462" s="198"/>
      <c r="M462" s="198"/>
      <c r="N462" s="485">
        <f>H462+I462+J462+K462+L462+M462</f>
        <v>0.027719907407407405</v>
      </c>
      <c r="O462" s="424"/>
      <c r="P462" s="199"/>
      <c r="Q462" s="205"/>
      <c r="R462" s="458">
        <v>1</v>
      </c>
      <c r="S462" s="200"/>
      <c r="T462" s="200"/>
      <c r="U462" s="474">
        <f t="shared" si="21"/>
        <v>1</v>
      </c>
      <c r="V462" s="358">
        <v>1</v>
      </c>
      <c r="W462" s="359">
        <f t="shared" si="22"/>
        <v>1</v>
      </c>
      <c r="X462" s="359"/>
      <c r="Y462" s="359"/>
      <c r="Z462" s="359"/>
      <c r="AA462" s="359"/>
      <c r="AB462" s="360"/>
      <c r="AC462" s="359"/>
      <c r="AD462" s="359"/>
    </row>
    <row r="463" spans="1:30" s="217" customFormat="1" ht="12">
      <c r="A463" s="364">
        <f t="shared" si="18"/>
        <v>459</v>
      </c>
      <c r="B463" s="361" t="s">
        <v>1406</v>
      </c>
      <c r="C463" s="361" t="s">
        <v>3852</v>
      </c>
      <c r="D463" s="362" t="s">
        <v>1104</v>
      </c>
      <c r="E463" s="361" t="s">
        <v>3720</v>
      </c>
      <c r="F463" s="361" t="s">
        <v>390</v>
      </c>
      <c r="G463" s="363" t="s">
        <v>1407</v>
      </c>
      <c r="H463" s="203"/>
      <c r="I463" s="196"/>
      <c r="J463" s="227">
        <v>0.02773148148148148</v>
      </c>
      <c r="K463" s="446"/>
      <c r="L463" s="198"/>
      <c r="M463" s="198"/>
      <c r="N463" s="485">
        <f>H463+I463+J463+K463+L463+M463</f>
        <v>0.02773148148148148</v>
      </c>
      <c r="O463" s="424"/>
      <c r="P463" s="199"/>
      <c r="Q463" s="205">
        <v>1</v>
      </c>
      <c r="R463" s="458"/>
      <c r="S463" s="200"/>
      <c r="T463" s="200"/>
      <c r="U463" s="474">
        <f t="shared" si="21"/>
        <v>1</v>
      </c>
      <c r="V463" s="358">
        <v>1</v>
      </c>
      <c r="W463" s="359">
        <f t="shared" si="22"/>
        <v>1</v>
      </c>
      <c r="X463" s="359"/>
      <c r="Y463" s="359"/>
      <c r="Z463" s="359"/>
      <c r="AA463" s="359"/>
      <c r="AB463" s="360"/>
      <c r="AC463" s="359"/>
      <c r="AD463" s="359"/>
    </row>
    <row r="464" spans="1:30" s="217" customFormat="1" ht="12">
      <c r="A464" s="364">
        <f t="shared" si="18"/>
        <v>460</v>
      </c>
      <c r="B464" s="361" t="s">
        <v>1289</v>
      </c>
      <c r="C464" s="361" t="s">
        <v>1290</v>
      </c>
      <c r="D464" s="362" t="s">
        <v>1104</v>
      </c>
      <c r="E464" s="361" t="s">
        <v>120</v>
      </c>
      <c r="F464" s="361" t="s">
        <v>390</v>
      </c>
      <c r="G464" s="363" t="s">
        <v>3805</v>
      </c>
      <c r="H464" s="203"/>
      <c r="I464" s="196"/>
      <c r="J464" s="227">
        <v>0.027766203703703703</v>
      </c>
      <c r="K464" s="446"/>
      <c r="L464" s="198"/>
      <c r="M464" s="198"/>
      <c r="N464" s="485">
        <f>H464+I464+J464+K464+L464+M464</f>
        <v>0.027766203703703703</v>
      </c>
      <c r="O464" s="424"/>
      <c r="P464" s="199"/>
      <c r="Q464" s="205">
        <v>1</v>
      </c>
      <c r="R464" s="458"/>
      <c r="S464" s="200"/>
      <c r="T464" s="200"/>
      <c r="U464" s="474">
        <f t="shared" si="21"/>
        <v>1</v>
      </c>
      <c r="V464" s="358">
        <v>1</v>
      </c>
      <c r="W464" s="359">
        <f t="shared" si="22"/>
        <v>1</v>
      </c>
      <c r="X464" s="359"/>
      <c r="Y464" s="359"/>
      <c r="Z464" s="359"/>
      <c r="AA464" s="359"/>
      <c r="AB464" s="360"/>
      <c r="AC464" s="359"/>
      <c r="AD464" s="359"/>
    </row>
    <row r="465" spans="1:30" s="217" customFormat="1" ht="12">
      <c r="A465" s="364">
        <f t="shared" si="18"/>
        <v>461</v>
      </c>
      <c r="B465" s="208" t="s">
        <v>1521</v>
      </c>
      <c r="C465" s="208" t="s">
        <v>63</v>
      </c>
      <c r="D465" s="208" t="s">
        <v>1104</v>
      </c>
      <c r="E465" s="372" t="s">
        <v>3776</v>
      </c>
      <c r="F465" s="208" t="s">
        <v>390</v>
      </c>
      <c r="G465" s="373" t="s">
        <v>1522</v>
      </c>
      <c r="H465" s="225"/>
      <c r="I465" s="199"/>
      <c r="J465" s="227"/>
      <c r="K465" s="446">
        <v>0.027766203703703703</v>
      </c>
      <c r="L465" s="198"/>
      <c r="M465" s="208"/>
      <c r="N465" s="485">
        <f>H465+I465+J465+K465+L465+M465</f>
        <v>0.027766203703703703</v>
      </c>
      <c r="O465" s="424"/>
      <c r="P465" s="199"/>
      <c r="Q465" s="205"/>
      <c r="R465" s="458">
        <v>1</v>
      </c>
      <c r="S465" s="200"/>
      <c r="T465" s="200"/>
      <c r="U465" s="474">
        <f t="shared" si="21"/>
        <v>1</v>
      </c>
      <c r="V465" s="358">
        <v>1</v>
      </c>
      <c r="W465" s="359">
        <f t="shared" si="22"/>
        <v>1</v>
      </c>
      <c r="X465" s="359"/>
      <c r="Y465" s="359"/>
      <c r="Z465" s="359"/>
      <c r="AA465" s="359"/>
      <c r="AB465" s="360"/>
      <c r="AC465" s="359"/>
      <c r="AD465" s="359"/>
    </row>
    <row r="466" spans="1:30" s="217" customFormat="1" ht="12">
      <c r="A466" s="364">
        <f t="shared" si="18"/>
        <v>462</v>
      </c>
      <c r="B466" s="361" t="s">
        <v>1523</v>
      </c>
      <c r="C466" s="361" t="s">
        <v>3850</v>
      </c>
      <c r="D466" s="362" t="s">
        <v>1104</v>
      </c>
      <c r="E466" s="361" t="s">
        <v>54</v>
      </c>
      <c r="F466" s="361" t="s">
        <v>390</v>
      </c>
      <c r="G466" s="363" t="s">
        <v>1524</v>
      </c>
      <c r="H466" s="203"/>
      <c r="I466" s="196"/>
      <c r="J466" s="227"/>
      <c r="K466" s="446">
        <v>0.02778935185185185</v>
      </c>
      <c r="L466" s="198"/>
      <c r="M466" s="198"/>
      <c r="N466" s="485">
        <f>H466+I466+J466+K466+L466+M466</f>
        <v>0.02778935185185185</v>
      </c>
      <c r="O466" s="424"/>
      <c r="P466" s="199"/>
      <c r="Q466" s="205"/>
      <c r="R466" s="458">
        <v>1</v>
      </c>
      <c r="S466" s="200"/>
      <c r="T466" s="200"/>
      <c r="U466" s="474">
        <f t="shared" si="21"/>
        <v>1</v>
      </c>
      <c r="V466" s="358">
        <v>1</v>
      </c>
      <c r="W466" s="359">
        <f t="shared" si="22"/>
        <v>1</v>
      </c>
      <c r="X466" s="359"/>
      <c r="Y466" s="359"/>
      <c r="Z466" s="359"/>
      <c r="AA466" s="359"/>
      <c r="AB466" s="360"/>
      <c r="AC466" s="359"/>
      <c r="AD466" s="359"/>
    </row>
    <row r="467" spans="1:30" s="217" customFormat="1" ht="12">
      <c r="A467" s="364">
        <f t="shared" si="18"/>
        <v>463</v>
      </c>
      <c r="B467" s="375" t="s">
        <v>1962</v>
      </c>
      <c r="C467" s="375" t="s">
        <v>1170</v>
      </c>
      <c r="D467" s="375" t="s">
        <v>1104</v>
      </c>
      <c r="E467" s="375">
        <v>1993</v>
      </c>
      <c r="F467" s="361" t="s">
        <v>390</v>
      </c>
      <c r="G467" s="376" t="s">
        <v>83</v>
      </c>
      <c r="H467" s="203"/>
      <c r="I467" s="223"/>
      <c r="J467" s="227">
        <v>0.027824074074074074</v>
      </c>
      <c r="K467" s="446"/>
      <c r="L467" s="198"/>
      <c r="M467" s="198"/>
      <c r="N467" s="485">
        <f>H467+I467+J467+K467+L467+M467</f>
        <v>0.027824074074074074</v>
      </c>
      <c r="O467" s="424"/>
      <c r="P467" s="199"/>
      <c r="Q467" s="205">
        <v>1</v>
      </c>
      <c r="R467" s="457"/>
      <c r="S467" s="200"/>
      <c r="T467" s="200"/>
      <c r="U467" s="474">
        <f t="shared" si="21"/>
        <v>1</v>
      </c>
      <c r="V467" s="358">
        <v>1</v>
      </c>
      <c r="W467" s="359">
        <f t="shared" si="22"/>
        <v>1</v>
      </c>
      <c r="X467" s="359"/>
      <c r="Y467" s="359"/>
      <c r="Z467" s="359"/>
      <c r="AA467" s="359"/>
      <c r="AB467" s="360"/>
      <c r="AC467" s="359"/>
      <c r="AD467" s="359"/>
    </row>
    <row r="468" spans="1:30" s="217" customFormat="1" ht="12">
      <c r="A468" s="364">
        <f t="shared" si="18"/>
        <v>464</v>
      </c>
      <c r="B468" s="361" t="s">
        <v>1389</v>
      </c>
      <c r="C468" s="361" t="s">
        <v>553</v>
      </c>
      <c r="D468" s="362" t="s">
        <v>1104</v>
      </c>
      <c r="E468" s="361" t="s">
        <v>123</v>
      </c>
      <c r="F468" s="361" t="s">
        <v>390</v>
      </c>
      <c r="G468" s="363" t="s">
        <v>263</v>
      </c>
      <c r="H468" s="203"/>
      <c r="I468" s="196"/>
      <c r="J468" s="227">
        <v>0.027835648148148148</v>
      </c>
      <c r="K468" s="446"/>
      <c r="L468" s="198"/>
      <c r="M468" s="198"/>
      <c r="N468" s="485">
        <f>H468+I468+J468+K468+L468+M468</f>
        <v>0.027835648148148148</v>
      </c>
      <c r="O468" s="424"/>
      <c r="P468" s="199"/>
      <c r="Q468" s="205">
        <v>1</v>
      </c>
      <c r="R468" s="457"/>
      <c r="S468" s="200"/>
      <c r="T468" s="200"/>
      <c r="U468" s="474">
        <f t="shared" si="21"/>
        <v>1</v>
      </c>
      <c r="V468" s="358">
        <v>1</v>
      </c>
      <c r="W468" s="359">
        <f t="shared" si="22"/>
        <v>1</v>
      </c>
      <c r="X468" s="359"/>
      <c r="Y468" s="359"/>
      <c r="Z468" s="359"/>
      <c r="AA468" s="359"/>
      <c r="AB468" s="360"/>
      <c r="AC468" s="359"/>
      <c r="AD468" s="359"/>
    </row>
    <row r="469" spans="1:30" s="217" customFormat="1" ht="12">
      <c r="A469" s="364">
        <f t="shared" si="18"/>
        <v>465</v>
      </c>
      <c r="B469" s="361" t="s">
        <v>1981</v>
      </c>
      <c r="C469" s="361" t="s">
        <v>3852</v>
      </c>
      <c r="D469" s="362" t="s">
        <v>1104</v>
      </c>
      <c r="E469" s="361">
        <v>1968</v>
      </c>
      <c r="F469" s="361" t="s">
        <v>390</v>
      </c>
      <c r="G469" s="363" t="s">
        <v>1982</v>
      </c>
      <c r="H469" s="203"/>
      <c r="I469" s="196"/>
      <c r="J469" s="227">
        <v>0.027893518518518515</v>
      </c>
      <c r="K469" s="446"/>
      <c r="L469" s="198"/>
      <c r="M469" s="198"/>
      <c r="N469" s="485">
        <f>H469+I469+J469+K469+L469+M469</f>
        <v>0.027893518518518515</v>
      </c>
      <c r="O469" s="424"/>
      <c r="P469" s="199"/>
      <c r="Q469" s="205">
        <v>1</v>
      </c>
      <c r="R469" s="458"/>
      <c r="S469" s="200"/>
      <c r="T469" s="200"/>
      <c r="U469" s="474">
        <f t="shared" si="21"/>
        <v>1</v>
      </c>
      <c r="V469" s="358">
        <v>1</v>
      </c>
      <c r="W469" s="359">
        <f t="shared" si="22"/>
        <v>1</v>
      </c>
      <c r="X469" s="359"/>
      <c r="Y469" s="359"/>
      <c r="Z469" s="359"/>
      <c r="AA469" s="359"/>
      <c r="AB469" s="360"/>
      <c r="AC469" s="359"/>
      <c r="AD469" s="359"/>
    </row>
    <row r="470" spans="1:30" s="217" customFormat="1" ht="12">
      <c r="A470" s="364">
        <f t="shared" si="18"/>
        <v>466</v>
      </c>
      <c r="B470" s="208" t="s">
        <v>917</v>
      </c>
      <c r="C470" s="208" t="s">
        <v>314</v>
      </c>
      <c r="D470" s="208" t="s">
        <v>1104</v>
      </c>
      <c r="E470" s="372">
        <v>1966</v>
      </c>
      <c r="F470" s="208" t="s">
        <v>390</v>
      </c>
      <c r="G470" s="373" t="s">
        <v>918</v>
      </c>
      <c r="H470" s="225"/>
      <c r="I470" s="199"/>
      <c r="J470" s="227"/>
      <c r="K470" s="446"/>
      <c r="L470" s="255">
        <v>0.027905092592592592</v>
      </c>
      <c r="M470" s="208"/>
      <c r="N470" s="485">
        <f>H470+I470+J470+K470+L470+M470</f>
        <v>0.027905092592592592</v>
      </c>
      <c r="O470" s="424"/>
      <c r="P470" s="199"/>
      <c r="Q470" s="205"/>
      <c r="R470" s="457"/>
      <c r="S470" s="200">
        <v>1</v>
      </c>
      <c r="T470" s="200"/>
      <c r="U470" s="474">
        <f t="shared" si="21"/>
        <v>1</v>
      </c>
      <c r="V470" s="359">
        <v>1</v>
      </c>
      <c r="W470" s="359">
        <f t="shared" si="22"/>
        <v>1</v>
      </c>
      <c r="X470" s="359"/>
      <c r="Y470" s="359"/>
      <c r="Z470" s="359"/>
      <c r="AA470" s="359"/>
      <c r="AB470" s="360"/>
      <c r="AC470" s="359"/>
      <c r="AD470" s="359"/>
    </row>
    <row r="471" spans="1:30" s="217" customFormat="1" ht="12">
      <c r="A471" s="364">
        <f t="shared" si="18"/>
        <v>467</v>
      </c>
      <c r="B471" s="208" t="s">
        <v>1359</v>
      </c>
      <c r="C471" s="208" t="s">
        <v>3852</v>
      </c>
      <c r="D471" s="208" t="s">
        <v>1104</v>
      </c>
      <c r="E471" s="372" t="s">
        <v>3787</v>
      </c>
      <c r="F471" s="208" t="s">
        <v>390</v>
      </c>
      <c r="G471" s="373" t="s">
        <v>1360</v>
      </c>
      <c r="H471" s="225"/>
      <c r="I471" s="199"/>
      <c r="J471" s="227">
        <v>0.027916666666666666</v>
      </c>
      <c r="K471" s="446"/>
      <c r="L471" s="198"/>
      <c r="M471" s="208"/>
      <c r="N471" s="485">
        <f>H471+I471+J471+K471+L471+M471</f>
        <v>0.027916666666666666</v>
      </c>
      <c r="O471" s="424"/>
      <c r="P471" s="199"/>
      <c r="Q471" s="205">
        <v>1</v>
      </c>
      <c r="R471" s="457"/>
      <c r="S471" s="200"/>
      <c r="T471" s="200"/>
      <c r="U471" s="474">
        <f t="shared" si="21"/>
        <v>1</v>
      </c>
      <c r="V471" s="358">
        <v>1</v>
      </c>
      <c r="W471" s="359">
        <f t="shared" si="22"/>
        <v>1</v>
      </c>
      <c r="X471" s="359"/>
      <c r="Y471" s="359"/>
      <c r="Z471" s="359"/>
      <c r="AA471" s="359"/>
      <c r="AB471" s="360"/>
      <c r="AC471" s="359"/>
      <c r="AD471" s="359"/>
    </row>
    <row r="472" spans="1:30" s="217" customFormat="1" ht="12">
      <c r="A472" s="364">
        <f t="shared" si="18"/>
        <v>468</v>
      </c>
      <c r="B472" s="362" t="s">
        <v>596</v>
      </c>
      <c r="C472" s="362" t="s">
        <v>113</v>
      </c>
      <c r="D472" s="362" t="s">
        <v>1104</v>
      </c>
      <c r="E472" s="362">
        <v>1981</v>
      </c>
      <c r="F472" s="362" t="s">
        <v>390</v>
      </c>
      <c r="G472" s="365" t="s">
        <v>442</v>
      </c>
      <c r="H472" s="203">
        <v>0.027974537037037034</v>
      </c>
      <c r="I472" s="207"/>
      <c r="J472" s="227"/>
      <c r="K472" s="446"/>
      <c r="L472" s="198"/>
      <c r="M472" s="198"/>
      <c r="N472" s="485">
        <f>H472+I472+J472+K472+L472+M472</f>
        <v>0.027974537037037034</v>
      </c>
      <c r="O472" s="424">
        <v>1</v>
      </c>
      <c r="P472" s="199"/>
      <c r="Q472" s="205"/>
      <c r="R472" s="458"/>
      <c r="S472" s="200"/>
      <c r="T472" s="200"/>
      <c r="U472" s="474">
        <f t="shared" si="21"/>
        <v>1</v>
      </c>
      <c r="V472" s="358">
        <v>1</v>
      </c>
      <c r="W472" s="359">
        <f t="shared" si="22"/>
        <v>1</v>
      </c>
      <c r="X472" s="359"/>
      <c r="Y472" s="359"/>
      <c r="Z472" s="359"/>
      <c r="AA472" s="359"/>
      <c r="AB472" s="360"/>
      <c r="AC472" s="359"/>
      <c r="AD472" s="359"/>
    </row>
    <row r="473" spans="1:30" s="217" customFormat="1" ht="12">
      <c r="A473" s="364">
        <f t="shared" si="18"/>
        <v>469</v>
      </c>
      <c r="B473" s="361" t="s">
        <v>236</v>
      </c>
      <c r="C473" s="361" t="s">
        <v>3832</v>
      </c>
      <c r="D473" s="362" t="s">
        <v>1104</v>
      </c>
      <c r="E473" s="361" t="s">
        <v>139</v>
      </c>
      <c r="F473" s="361" t="s">
        <v>390</v>
      </c>
      <c r="G473" s="363" t="s">
        <v>39</v>
      </c>
      <c r="H473" s="203"/>
      <c r="I473" s="196">
        <v>0.02802083333333333</v>
      </c>
      <c r="J473" s="227"/>
      <c r="K473" s="446"/>
      <c r="L473" s="198"/>
      <c r="M473" s="198"/>
      <c r="N473" s="485">
        <f>H473+I473+J473+K473+L473+M473</f>
        <v>0.02802083333333333</v>
      </c>
      <c r="O473" s="424"/>
      <c r="P473" s="199">
        <v>1</v>
      </c>
      <c r="Q473" s="205"/>
      <c r="R473" s="457"/>
      <c r="S473" s="200"/>
      <c r="T473" s="200"/>
      <c r="U473" s="474">
        <f t="shared" si="21"/>
        <v>1</v>
      </c>
      <c r="V473" s="358">
        <v>1</v>
      </c>
      <c r="W473" s="359">
        <f t="shared" si="22"/>
        <v>1</v>
      </c>
      <c r="X473" s="359"/>
      <c r="Y473" s="359"/>
      <c r="Z473" s="359"/>
      <c r="AA473" s="359"/>
      <c r="AB473" s="360"/>
      <c r="AC473" s="359"/>
      <c r="AD473" s="359"/>
    </row>
    <row r="474" spans="1:30" s="217" customFormat="1" ht="12">
      <c r="A474" s="364">
        <f t="shared" si="18"/>
        <v>470</v>
      </c>
      <c r="B474" s="208" t="s">
        <v>1526</v>
      </c>
      <c r="C474" s="208" t="s">
        <v>3741</v>
      </c>
      <c r="D474" s="208" t="s">
        <v>1104</v>
      </c>
      <c r="E474" s="372" t="s">
        <v>3735</v>
      </c>
      <c r="F474" s="208" t="s">
        <v>390</v>
      </c>
      <c r="G474" s="373" t="s">
        <v>263</v>
      </c>
      <c r="H474" s="225"/>
      <c r="I474" s="199"/>
      <c r="J474" s="227"/>
      <c r="K474" s="446">
        <v>0.02804398148148148</v>
      </c>
      <c r="L474" s="198"/>
      <c r="M474" s="208"/>
      <c r="N474" s="485">
        <f>H474+I474+J474+K474+L474+M474</f>
        <v>0.02804398148148148</v>
      </c>
      <c r="O474" s="424"/>
      <c r="P474" s="199"/>
      <c r="Q474" s="205"/>
      <c r="R474" s="458">
        <v>1</v>
      </c>
      <c r="S474" s="200"/>
      <c r="T474" s="200"/>
      <c r="U474" s="474">
        <f t="shared" si="21"/>
        <v>1</v>
      </c>
      <c r="V474" s="358">
        <v>1</v>
      </c>
      <c r="W474" s="359">
        <f t="shared" si="22"/>
        <v>1</v>
      </c>
      <c r="X474" s="359"/>
      <c r="Y474" s="359"/>
      <c r="Z474" s="359"/>
      <c r="AA474" s="359"/>
      <c r="AB474" s="360"/>
      <c r="AC474" s="359"/>
      <c r="AD474" s="359"/>
    </row>
    <row r="475" spans="1:30" s="217" customFormat="1" ht="12">
      <c r="A475" s="364">
        <f t="shared" si="18"/>
        <v>471</v>
      </c>
      <c r="B475" s="208" t="s">
        <v>1528</v>
      </c>
      <c r="C475" s="208" t="s">
        <v>3761</v>
      </c>
      <c r="D475" s="208" t="s">
        <v>1104</v>
      </c>
      <c r="E475" s="372" t="s">
        <v>54</v>
      </c>
      <c r="F475" s="208" t="s">
        <v>390</v>
      </c>
      <c r="G475" s="373" t="s">
        <v>1308</v>
      </c>
      <c r="H475" s="225"/>
      <c r="I475" s="199"/>
      <c r="J475" s="227"/>
      <c r="K475" s="446">
        <v>0.02806712962962963</v>
      </c>
      <c r="L475" s="198"/>
      <c r="M475" s="208"/>
      <c r="N475" s="485">
        <f>H475+I475+J475+K475+L475+M475</f>
        <v>0.02806712962962963</v>
      </c>
      <c r="O475" s="424"/>
      <c r="P475" s="199"/>
      <c r="Q475" s="205"/>
      <c r="R475" s="458">
        <v>1</v>
      </c>
      <c r="S475" s="200"/>
      <c r="T475" s="200"/>
      <c r="U475" s="474">
        <f t="shared" si="21"/>
        <v>1</v>
      </c>
      <c r="V475" s="358">
        <v>1</v>
      </c>
      <c r="W475" s="359">
        <f t="shared" si="22"/>
        <v>1</v>
      </c>
      <c r="X475" s="359"/>
      <c r="Y475" s="359"/>
      <c r="Z475" s="359"/>
      <c r="AA475" s="359"/>
      <c r="AB475" s="360"/>
      <c r="AC475" s="359"/>
      <c r="AD475" s="359"/>
    </row>
    <row r="476" spans="1:30" s="217" customFormat="1" ht="12">
      <c r="A476" s="364">
        <f t="shared" si="18"/>
        <v>472</v>
      </c>
      <c r="B476" s="208" t="s">
        <v>919</v>
      </c>
      <c r="C476" s="208" t="s">
        <v>63</v>
      </c>
      <c r="D476" s="208" t="s">
        <v>1104</v>
      </c>
      <c r="E476" s="372">
        <v>1991</v>
      </c>
      <c r="F476" s="208" t="s">
        <v>390</v>
      </c>
      <c r="G476" s="373" t="s">
        <v>920</v>
      </c>
      <c r="H476" s="225"/>
      <c r="I476" s="199"/>
      <c r="J476" s="227"/>
      <c r="K476" s="446"/>
      <c r="L476" s="255">
        <v>0.028078703703703703</v>
      </c>
      <c r="M476" s="208"/>
      <c r="N476" s="485">
        <f>H476+I476+J476+K476+L476+M476</f>
        <v>0.028078703703703703</v>
      </c>
      <c r="O476" s="424"/>
      <c r="P476" s="199"/>
      <c r="Q476" s="205"/>
      <c r="R476" s="457"/>
      <c r="S476" s="200">
        <v>1</v>
      </c>
      <c r="T476" s="200"/>
      <c r="U476" s="474">
        <f t="shared" si="21"/>
        <v>1</v>
      </c>
      <c r="V476" s="358">
        <v>1</v>
      </c>
      <c r="W476" s="359">
        <f t="shared" si="22"/>
        <v>1</v>
      </c>
      <c r="X476" s="359"/>
      <c r="Y476" s="359"/>
      <c r="Z476" s="359"/>
      <c r="AA476" s="359"/>
      <c r="AB476" s="360"/>
      <c r="AC476" s="359"/>
      <c r="AD476" s="359"/>
    </row>
    <row r="477" spans="1:30" s="217" customFormat="1" ht="12">
      <c r="A477" s="364">
        <f t="shared" si="18"/>
        <v>473</v>
      </c>
      <c r="B477" s="361" t="s">
        <v>216</v>
      </c>
      <c r="C477" s="361" t="s">
        <v>217</v>
      </c>
      <c r="D477" s="362" t="s">
        <v>1104</v>
      </c>
      <c r="E477" s="361" t="s">
        <v>139</v>
      </c>
      <c r="F477" s="361" t="s">
        <v>390</v>
      </c>
      <c r="G477" s="363" t="s">
        <v>21</v>
      </c>
      <c r="H477" s="203"/>
      <c r="I477" s="196">
        <v>0.028090277777777777</v>
      </c>
      <c r="J477" s="227"/>
      <c r="K477" s="446"/>
      <c r="L477" s="198"/>
      <c r="M477" s="198"/>
      <c r="N477" s="485">
        <f>H477+I477+J477+K477+L477+M477</f>
        <v>0.028090277777777777</v>
      </c>
      <c r="O477" s="424"/>
      <c r="P477" s="199">
        <v>1</v>
      </c>
      <c r="Q477" s="205"/>
      <c r="R477" s="457"/>
      <c r="S477" s="200"/>
      <c r="T477" s="200"/>
      <c r="U477" s="474">
        <f t="shared" si="21"/>
        <v>1</v>
      </c>
      <c r="V477" s="358">
        <v>1</v>
      </c>
      <c r="W477" s="359">
        <f t="shared" si="22"/>
        <v>1</v>
      </c>
      <c r="X477" s="359"/>
      <c r="Y477" s="359"/>
      <c r="Z477" s="359"/>
      <c r="AA477" s="359"/>
      <c r="AB477" s="360"/>
      <c r="AC477" s="359"/>
      <c r="AD477" s="359"/>
    </row>
    <row r="478" spans="1:30" s="319" customFormat="1" ht="12">
      <c r="A478" s="320">
        <f t="shared" si="18"/>
        <v>474</v>
      </c>
      <c r="B478" s="212" t="s">
        <v>921</v>
      </c>
      <c r="C478" s="212" t="s">
        <v>132</v>
      </c>
      <c r="D478" s="212" t="s">
        <v>1103</v>
      </c>
      <c r="E478" s="330">
        <v>1980</v>
      </c>
      <c r="F478" s="212" t="s">
        <v>390</v>
      </c>
      <c r="G478" s="331" t="s">
        <v>109</v>
      </c>
      <c r="H478" s="436"/>
      <c r="I478" s="245"/>
      <c r="J478" s="229"/>
      <c r="K478" s="448"/>
      <c r="L478" s="270">
        <v>0.028113425925925927</v>
      </c>
      <c r="M478" s="212"/>
      <c r="N478" s="486">
        <f>H478+I478+J478+K478+L478+M478</f>
        <v>0.028113425925925927</v>
      </c>
      <c r="O478" s="427"/>
      <c r="P478" s="245"/>
      <c r="Q478" s="247"/>
      <c r="R478" s="460"/>
      <c r="S478" s="214">
        <v>1</v>
      </c>
      <c r="T478" s="214"/>
      <c r="U478" s="475">
        <f t="shared" si="21"/>
        <v>1</v>
      </c>
      <c r="V478" s="316">
        <v>1</v>
      </c>
      <c r="W478" s="359">
        <f t="shared" si="22"/>
        <v>1</v>
      </c>
      <c r="X478" s="317"/>
      <c r="Y478" s="317"/>
      <c r="Z478" s="317"/>
      <c r="AA478" s="317"/>
      <c r="AB478" s="318"/>
      <c r="AC478" s="317"/>
      <c r="AD478" s="317"/>
    </row>
    <row r="479" spans="1:30" s="319" customFormat="1" ht="12">
      <c r="A479" s="320">
        <f t="shared" si="18"/>
        <v>475</v>
      </c>
      <c r="B479" s="321" t="s">
        <v>316</v>
      </c>
      <c r="C479" s="321" t="s">
        <v>317</v>
      </c>
      <c r="D479" s="321" t="s">
        <v>1103</v>
      </c>
      <c r="E479" s="321">
        <v>1975</v>
      </c>
      <c r="F479" s="322" t="s">
        <v>390</v>
      </c>
      <c r="G479" s="323" t="s">
        <v>3729</v>
      </c>
      <c r="H479" s="206"/>
      <c r="I479" s="201">
        <v>0.028136574074074074</v>
      </c>
      <c r="J479" s="228"/>
      <c r="K479" s="447"/>
      <c r="L479" s="299"/>
      <c r="M479" s="198"/>
      <c r="N479" s="486">
        <f>H479+I479+J479+K479+L479+M479</f>
        <v>0.028136574074074074</v>
      </c>
      <c r="O479" s="426"/>
      <c r="P479" s="232">
        <v>1</v>
      </c>
      <c r="Q479" s="234"/>
      <c r="R479" s="459"/>
      <c r="S479" s="202"/>
      <c r="T479" s="200"/>
      <c r="U479" s="472">
        <f t="shared" si="21"/>
        <v>1</v>
      </c>
      <c r="V479" s="316">
        <v>1</v>
      </c>
      <c r="W479" s="359">
        <f t="shared" si="22"/>
        <v>1</v>
      </c>
      <c r="X479" s="317"/>
      <c r="Y479" s="317"/>
      <c r="Z479" s="317"/>
      <c r="AA479" s="317"/>
      <c r="AB479" s="318"/>
      <c r="AC479" s="317"/>
      <c r="AD479" s="317"/>
    </row>
    <row r="480" spans="1:30" s="217" customFormat="1" ht="12">
      <c r="A480" s="364">
        <f t="shared" si="18"/>
        <v>476</v>
      </c>
      <c r="B480" s="378" t="s">
        <v>1529</v>
      </c>
      <c r="C480" s="378" t="s">
        <v>3800</v>
      </c>
      <c r="D480" s="362" t="s">
        <v>1104</v>
      </c>
      <c r="E480" s="378" t="s">
        <v>68</v>
      </c>
      <c r="F480" s="362" t="s">
        <v>390</v>
      </c>
      <c r="G480" s="379" t="s">
        <v>1530</v>
      </c>
      <c r="H480" s="211"/>
      <c r="I480" s="207"/>
      <c r="J480" s="227"/>
      <c r="K480" s="446">
        <v>0.028148148148148148</v>
      </c>
      <c r="L480" s="198"/>
      <c r="M480" s="198"/>
      <c r="N480" s="485">
        <f>H480+I480+J480+K480+L480+M480</f>
        <v>0.028148148148148148</v>
      </c>
      <c r="O480" s="424"/>
      <c r="P480" s="199"/>
      <c r="Q480" s="205"/>
      <c r="R480" s="458">
        <v>1</v>
      </c>
      <c r="S480" s="200"/>
      <c r="T480" s="200"/>
      <c r="U480" s="474">
        <f t="shared" si="21"/>
        <v>1</v>
      </c>
      <c r="V480" s="358">
        <v>1</v>
      </c>
      <c r="W480" s="359">
        <f t="shared" si="22"/>
        <v>1</v>
      </c>
      <c r="X480" s="359"/>
      <c r="Y480" s="359"/>
      <c r="Z480" s="359"/>
      <c r="AA480" s="359"/>
      <c r="AB480" s="360"/>
      <c r="AC480" s="359"/>
      <c r="AD480" s="359"/>
    </row>
    <row r="481" spans="1:30" s="217" customFormat="1" ht="12">
      <c r="A481" s="364">
        <f t="shared" si="18"/>
        <v>477</v>
      </c>
      <c r="B481" s="361" t="s">
        <v>318</v>
      </c>
      <c r="C481" s="361" t="s">
        <v>3832</v>
      </c>
      <c r="D481" s="362" t="s">
        <v>1104</v>
      </c>
      <c r="E481" s="361" t="s">
        <v>91</v>
      </c>
      <c r="F481" s="361" t="s">
        <v>390</v>
      </c>
      <c r="G481" s="363" t="s">
        <v>3729</v>
      </c>
      <c r="H481" s="203"/>
      <c r="I481" s="196">
        <v>0.028148148148148148</v>
      </c>
      <c r="J481" s="227"/>
      <c r="K481" s="446"/>
      <c r="L481" s="198"/>
      <c r="M481" s="198"/>
      <c r="N481" s="485">
        <f>H481+I481+J481+K481+L481+M481</f>
        <v>0.028148148148148148</v>
      </c>
      <c r="O481" s="424"/>
      <c r="P481" s="199">
        <v>1</v>
      </c>
      <c r="Q481" s="205"/>
      <c r="R481" s="458"/>
      <c r="S481" s="200"/>
      <c r="T481" s="200"/>
      <c r="U481" s="474">
        <f t="shared" si="21"/>
        <v>1</v>
      </c>
      <c r="V481" s="358">
        <v>1</v>
      </c>
      <c r="W481" s="359">
        <f t="shared" si="22"/>
        <v>1</v>
      </c>
      <c r="X481" s="359"/>
      <c r="Y481" s="359"/>
      <c r="Z481" s="359"/>
      <c r="AA481" s="359"/>
      <c r="AB481" s="360"/>
      <c r="AC481" s="359"/>
      <c r="AD481" s="359"/>
    </row>
    <row r="482" spans="1:30" s="217" customFormat="1" ht="12">
      <c r="A482" s="364">
        <f t="shared" si="18"/>
        <v>478</v>
      </c>
      <c r="B482" s="361" t="s">
        <v>1531</v>
      </c>
      <c r="C482" s="361" t="s">
        <v>3850</v>
      </c>
      <c r="D482" s="362" t="s">
        <v>1104</v>
      </c>
      <c r="E482" s="361" t="s">
        <v>3848</v>
      </c>
      <c r="F482" s="361" t="s">
        <v>390</v>
      </c>
      <c r="G482" s="363" t="s">
        <v>1532</v>
      </c>
      <c r="H482" s="203"/>
      <c r="I482" s="196"/>
      <c r="J482" s="227"/>
      <c r="K482" s="446">
        <v>0.02815972222222222</v>
      </c>
      <c r="L482" s="198"/>
      <c r="M482" s="198"/>
      <c r="N482" s="485">
        <f>H482+I482+J482+K482+L482+M482</f>
        <v>0.02815972222222222</v>
      </c>
      <c r="O482" s="424"/>
      <c r="P482" s="199"/>
      <c r="Q482" s="205"/>
      <c r="R482" s="458">
        <v>1</v>
      </c>
      <c r="S482" s="200"/>
      <c r="T482" s="200"/>
      <c r="U482" s="474">
        <f t="shared" si="21"/>
        <v>1</v>
      </c>
      <c r="V482" s="358">
        <v>1</v>
      </c>
      <c r="W482" s="359">
        <f t="shared" si="22"/>
        <v>1</v>
      </c>
      <c r="X482" s="359"/>
      <c r="Y482" s="359"/>
      <c r="Z482" s="359"/>
      <c r="AA482" s="359"/>
      <c r="AB482" s="360"/>
      <c r="AC482" s="359"/>
      <c r="AD482" s="359"/>
    </row>
    <row r="483" spans="1:30" s="217" customFormat="1" ht="12">
      <c r="A483" s="364">
        <f t="shared" si="18"/>
        <v>479</v>
      </c>
      <c r="B483" s="361" t="s">
        <v>74</v>
      </c>
      <c r="C483" s="361" t="s">
        <v>75</v>
      </c>
      <c r="D483" s="362" t="s">
        <v>1104</v>
      </c>
      <c r="E483" s="361" t="s">
        <v>54</v>
      </c>
      <c r="F483" s="361" t="s">
        <v>390</v>
      </c>
      <c r="G483" s="363" t="s">
        <v>76</v>
      </c>
      <c r="H483" s="203"/>
      <c r="I483" s="196">
        <v>0.028171296296296295</v>
      </c>
      <c r="J483" s="227"/>
      <c r="K483" s="446"/>
      <c r="L483" s="198"/>
      <c r="M483" s="198"/>
      <c r="N483" s="485">
        <f>H483+I483+J483+K483+L483+M483</f>
        <v>0.028171296296296295</v>
      </c>
      <c r="O483" s="424"/>
      <c r="P483" s="199">
        <v>1</v>
      </c>
      <c r="Q483" s="205"/>
      <c r="R483" s="458"/>
      <c r="S483" s="200"/>
      <c r="T483" s="200"/>
      <c r="U483" s="474">
        <f t="shared" si="21"/>
        <v>1</v>
      </c>
      <c r="V483" s="358">
        <v>1</v>
      </c>
      <c r="W483" s="359">
        <f t="shared" si="22"/>
        <v>1</v>
      </c>
      <c r="X483" s="359"/>
      <c r="Y483" s="359"/>
      <c r="Z483" s="359"/>
      <c r="AA483" s="359"/>
      <c r="AB483" s="360"/>
      <c r="AC483" s="359"/>
      <c r="AD483" s="359"/>
    </row>
    <row r="484" spans="1:30" s="217" customFormat="1" ht="12">
      <c r="A484" s="364">
        <f t="shared" si="18"/>
        <v>480</v>
      </c>
      <c r="B484" s="361" t="s">
        <v>1533</v>
      </c>
      <c r="C484" s="361" t="s">
        <v>145</v>
      </c>
      <c r="D484" s="362" t="s">
        <v>1104</v>
      </c>
      <c r="E484" s="361" t="s">
        <v>111</v>
      </c>
      <c r="F484" s="361" t="s">
        <v>390</v>
      </c>
      <c r="G484" s="363" t="s">
        <v>1534</v>
      </c>
      <c r="H484" s="203"/>
      <c r="I484" s="196"/>
      <c r="J484" s="227"/>
      <c r="K484" s="446">
        <v>0.02818287037037037</v>
      </c>
      <c r="L484" s="198"/>
      <c r="M484" s="198"/>
      <c r="N484" s="485">
        <f>H484+I484+J484+K484+L484+M484</f>
        <v>0.02818287037037037</v>
      </c>
      <c r="O484" s="424"/>
      <c r="P484" s="199"/>
      <c r="Q484" s="205"/>
      <c r="R484" s="458">
        <v>1</v>
      </c>
      <c r="S484" s="200"/>
      <c r="T484" s="200"/>
      <c r="U484" s="474">
        <f t="shared" si="21"/>
        <v>1</v>
      </c>
      <c r="V484" s="358">
        <v>1</v>
      </c>
      <c r="W484" s="359">
        <f t="shared" si="22"/>
        <v>1</v>
      </c>
      <c r="X484" s="359"/>
      <c r="Y484" s="359"/>
      <c r="Z484" s="359"/>
      <c r="AA484" s="359"/>
      <c r="AB484" s="360"/>
      <c r="AC484" s="359"/>
      <c r="AD484" s="359"/>
    </row>
    <row r="485" spans="1:30" s="217" customFormat="1" ht="12">
      <c r="A485" s="364">
        <f t="shared" si="18"/>
        <v>481</v>
      </c>
      <c r="B485" s="208" t="s">
        <v>922</v>
      </c>
      <c r="C485" s="208" t="s">
        <v>3842</v>
      </c>
      <c r="D485" s="208" t="s">
        <v>1104</v>
      </c>
      <c r="E485" s="372">
        <v>1990</v>
      </c>
      <c r="F485" s="208" t="s">
        <v>390</v>
      </c>
      <c r="G485" s="373" t="s">
        <v>3754</v>
      </c>
      <c r="H485" s="225"/>
      <c r="I485" s="199"/>
      <c r="J485" s="227"/>
      <c r="K485" s="446"/>
      <c r="L485" s="255">
        <v>0.02821759259259259</v>
      </c>
      <c r="M485" s="208"/>
      <c r="N485" s="485">
        <f>H485+I485+J485+K485+L485+M485</f>
        <v>0.02821759259259259</v>
      </c>
      <c r="O485" s="424"/>
      <c r="P485" s="199"/>
      <c r="Q485" s="205"/>
      <c r="R485" s="458"/>
      <c r="S485" s="200">
        <v>1</v>
      </c>
      <c r="T485" s="200"/>
      <c r="U485" s="474">
        <f t="shared" si="21"/>
        <v>1</v>
      </c>
      <c r="V485" s="358">
        <v>1</v>
      </c>
      <c r="W485" s="359">
        <f t="shared" si="22"/>
        <v>1</v>
      </c>
      <c r="X485" s="359"/>
      <c r="Y485" s="359"/>
      <c r="Z485" s="359"/>
      <c r="AA485" s="359"/>
      <c r="AB485" s="360"/>
      <c r="AC485" s="359"/>
      <c r="AD485" s="359"/>
    </row>
    <row r="486" spans="1:30" s="217" customFormat="1" ht="12">
      <c r="A486" s="364">
        <f t="shared" si="18"/>
        <v>482</v>
      </c>
      <c r="B486" s="375" t="s">
        <v>196</v>
      </c>
      <c r="C486" s="375" t="s">
        <v>3728</v>
      </c>
      <c r="D486" s="208" t="s">
        <v>1104</v>
      </c>
      <c r="E486" s="375" t="s">
        <v>188</v>
      </c>
      <c r="F486" s="208" t="s">
        <v>390</v>
      </c>
      <c r="G486" s="376" t="s">
        <v>1538</v>
      </c>
      <c r="H486" s="203"/>
      <c r="I486" s="223"/>
      <c r="J486" s="227"/>
      <c r="K486" s="446">
        <v>0.02827546296296296</v>
      </c>
      <c r="L486" s="198"/>
      <c r="M486" s="198"/>
      <c r="N486" s="485">
        <f>H486+I486+J486+K486+L486+M486</f>
        <v>0.02827546296296296</v>
      </c>
      <c r="O486" s="424"/>
      <c r="P486" s="199"/>
      <c r="Q486" s="205"/>
      <c r="R486" s="457">
        <v>1</v>
      </c>
      <c r="S486" s="200"/>
      <c r="T486" s="200"/>
      <c r="U486" s="474">
        <f t="shared" si="21"/>
        <v>1</v>
      </c>
      <c r="V486" s="358">
        <v>1</v>
      </c>
      <c r="W486" s="359">
        <f t="shared" si="22"/>
        <v>1</v>
      </c>
      <c r="X486" s="359"/>
      <c r="Y486" s="359"/>
      <c r="Z486" s="359"/>
      <c r="AA486" s="359"/>
      <c r="AB486" s="360"/>
      <c r="AC486" s="359"/>
      <c r="AD486" s="359"/>
    </row>
    <row r="487" spans="1:30" s="217" customFormat="1" ht="12">
      <c r="A487" s="364">
        <f t="shared" si="18"/>
        <v>483</v>
      </c>
      <c r="B487" s="375" t="s">
        <v>1541</v>
      </c>
      <c r="C487" s="375" t="s">
        <v>36</v>
      </c>
      <c r="D487" s="375" t="s">
        <v>1104</v>
      </c>
      <c r="E487" s="375" t="s">
        <v>3730</v>
      </c>
      <c r="F487" s="361" t="s">
        <v>390</v>
      </c>
      <c r="G487" s="376" t="s">
        <v>3795</v>
      </c>
      <c r="H487" s="203"/>
      <c r="I487" s="223"/>
      <c r="J487" s="227"/>
      <c r="K487" s="446">
        <v>0.028287037037037034</v>
      </c>
      <c r="L487" s="198"/>
      <c r="M487" s="198"/>
      <c r="N487" s="485">
        <f>H487+I487+J487+K487+L487+M487</f>
        <v>0.028287037037037034</v>
      </c>
      <c r="O487" s="424"/>
      <c r="P487" s="199"/>
      <c r="Q487" s="205"/>
      <c r="R487" s="457">
        <v>1</v>
      </c>
      <c r="S487" s="200"/>
      <c r="T487" s="200"/>
      <c r="U487" s="474">
        <f t="shared" si="21"/>
        <v>1</v>
      </c>
      <c r="V487" s="358">
        <v>1</v>
      </c>
      <c r="W487" s="359">
        <f t="shared" si="22"/>
        <v>1</v>
      </c>
      <c r="X487" s="359"/>
      <c r="Y487" s="359"/>
      <c r="Z487" s="359"/>
      <c r="AA487" s="359"/>
      <c r="AB487" s="360"/>
      <c r="AC487" s="359"/>
      <c r="AD487" s="359"/>
    </row>
    <row r="488" spans="1:30" s="217" customFormat="1" ht="12">
      <c r="A488" s="364">
        <f t="shared" si="18"/>
        <v>484</v>
      </c>
      <c r="B488" s="208" t="s">
        <v>1539</v>
      </c>
      <c r="C488" s="208" t="s">
        <v>1540</v>
      </c>
      <c r="D488" s="208" t="s">
        <v>1104</v>
      </c>
      <c r="E488" s="372" t="s">
        <v>3735</v>
      </c>
      <c r="F488" s="208" t="s">
        <v>390</v>
      </c>
      <c r="G488" s="373" t="s">
        <v>1484</v>
      </c>
      <c r="H488" s="225"/>
      <c r="I488" s="199"/>
      <c r="J488" s="227"/>
      <c r="K488" s="446">
        <v>0.028287037037037034</v>
      </c>
      <c r="L488" s="198"/>
      <c r="M488" s="208"/>
      <c r="N488" s="485">
        <f>H488+I488+J488+K488+L488+M488</f>
        <v>0.028287037037037034</v>
      </c>
      <c r="O488" s="424"/>
      <c r="P488" s="199"/>
      <c r="Q488" s="205"/>
      <c r="R488" s="457">
        <v>1</v>
      </c>
      <c r="S488" s="200"/>
      <c r="T488" s="200"/>
      <c r="U488" s="474">
        <f t="shared" si="21"/>
        <v>1</v>
      </c>
      <c r="V488" s="358">
        <v>1</v>
      </c>
      <c r="W488" s="359">
        <f t="shared" si="22"/>
        <v>1</v>
      </c>
      <c r="X488" s="359"/>
      <c r="Y488" s="359"/>
      <c r="Z488" s="359"/>
      <c r="AA488" s="359"/>
      <c r="AB488" s="360"/>
      <c r="AC488" s="359"/>
      <c r="AD488" s="359"/>
    </row>
    <row r="489" spans="1:30" s="217" customFormat="1" ht="12">
      <c r="A489" s="364">
        <f t="shared" si="18"/>
        <v>485</v>
      </c>
      <c r="B489" s="375" t="s">
        <v>1542</v>
      </c>
      <c r="C489" s="375" t="s">
        <v>3852</v>
      </c>
      <c r="D489" s="208" t="s">
        <v>1104</v>
      </c>
      <c r="E489" s="375" t="s">
        <v>3848</v>
      </c>
      <c r="F489" s="208" t="s">
        <v>390</v>
      </c>
      <c r="G489" s="376" t="s">
        <v>1543</v>
      </c>
      <c r="H489" s="203"/>
      <c r="I489" s="223"/>
      <c r="J489" s="227"/>
      <c r="K489" s="446">
        <v>0.02829861111111111</v>
      </c>
      <c r="L489" s="198"/>
      <c r="M489" s="198"/>
      <c r="N489" s="485">
        <f>H489+I489+J489+K489+L489+M489</f>
        <v>0.02829861111111111</v>
      </c>
      <c r="O489" s="424"/>
      <c r="P489" s="199"/>
      <c r="Q489" s="205"/>
      <c r="R489" s="457">
        <v>1</v>
      </c>
      <c r="S489" s="200"/>
      <c r="T489" s="200"/>
      <c r="U489" s="474">
        <f t="shared" si="21"/>
        <v>1</v>
      </c>
      <c r="V489" s="358">
        <v>1</v>
      </c>
      <c r="W489" s="359">
        <f t="shared" si="22"/>
        <v>1</v>
      </c>
      <c r="X489" s="359"/>
      <c r="Y489" s="359"/>
      <c r="Z489" s="359"/>
      <c r="AA489" s="359"/>
      <c r="AB489" s="360"/>
      <c r="AC489" s="359"/>
      <c r="AD489" s="359"/>
    </row>
    <row r="490" spans="1:30" s="217" customFormat="1" ht="12">
      <c r="A490" s="364">
        <f t="shared" si="18"/>
        <v>486</v>
      </c>
      <c r="B490" s="361" t="s">
        <v>1544</v>
      </c>
      <c r="C490" s="361" t="s">
        <v>3809</v>
      </c>
      <c r="D490" s="362" t="s">
        <v>1104</v>
      </c>
      <c r="E490" s="361" t="s">
        <v>3798</v>
      </c>
      <c r="F490" s="361" t="s">
        <v>390</v>
      </c>
      <c r="G490" s="363" t="s">
        <v>3729</v>
      </c>
      <c r="H490" s="203"/>
      <c r="I490" s="196"/>
      <c r="J490" s="227"/>
      <c r="K490" s="446">
        <v>0.028310185185185185</v>
      </c>
      <c r="L490" s="198"/>
      <c r="M490" s="198"/>
      <c r="N490" s="485">
        <f>H490+I490+J490+K490+L490+M490</f>
        <v>0.028310185185185185</v>
      </c>
      <c r="O490" s="424"/>
      <c r="P490" s="199"/>
      <c r="Q490" s="205"/>
      <c r="R490" s="457">
        <v>1</v>
      </c>
      <c r="S490" s="200"/>
      <c r="T490" s="200"/>
      <c r="U490" s="474">
        <f t="shared" si="21"/>
        <v>1</v>
      </c>
      <c r="V490" s="358">
        <v>1</v>
      </c>
      <c r="W490" s="359">
        <f t="shared" si="22"/>
        <v>1</v>
      </c>
      <c r="X490" s="359"/>
      <c r="Y490" s="359"/>
      <c r="Z490" s="359"/>
      <c r="AA490" s="359"/>
      <c r="AB490" s="360"/>
      <c r="AC490" s="359"/>
      <c r="AD490" s="359"/>
    </row>
    <row r="491" spans="1:30" s="217" customFormat="1" ht="12">
      <c r="A491" s="364">
        <f t="shared" si="18"/>
        <v>487</v>
      </c>
      <c r="B491" s="208" t="s">
        <v>923</v>
      </c>
      <c r="C491" s="208" t="s">
        <v>3778</v>
      </c>
      <c r="D491" s="208" t="s">
        <v>1104</v>
      </c>
      <c r="E491" s="372">
        <v>1956</v>
      </c>
      <c r="F491" s="208" t="s">
        <v>390</v>
      </c>
      <c r="G491" s="373" t="s">
        <v>1807</v>
      </c>
      <c r="H491" s="225"/>
      <c r="I491" s="199"/>
      <c r="J491" s="227"/>
      <c r="K491" s="446"/>
      <c r="L491" s="255">
        <v>0.028333333333333332</v>
      </c>
      <c r="M491" s="208"/>
      <c r="N491" s="485">
        <f>H491+I491+J491+K491+L491+M491</f>
        <v>0.028333333333333332</v>
      </c>
      <c r="O491" s="424"/>
      <c r="P491" s="199"/>
      <c r="Q491" s="205"/>
      <c r="R491" s="457"/>
      <c r="S491" s="200">
        <v>1</v>
      </c>
      <c r="T491" s="200"/>
      <c r="U491" s="474">
        <f t="shared" si="21"/>
        <v>1</v>
      </c>
      <c r="V491" s="358">
        <v>1</v>
      </c>
      <c r="W491" s="359">
        <f t="shared" si="22"/>
        <v>1</v>
      </c>
      <c r="X491" s="359"/>
      <c r="Y491" s="359"/>
      <c r="Z491" s="359"/>
      <c r="AA491" s="359"/>
      <c r="AB491" s="360"/>
      <c r="AC491" s="359"/>
      <c r="AD491" s="359"/>
    </row>
    <row r="492" spans="1:30" s="367" customFormat="1" ht="12">
      <c r="A492" s="364">
        <f t="shared" si="18"/>
        <v>488</v>
      </c>
      <c r="B492" s="361" t="s">
        <v>346</v>
      </c>
      <c r="C492" s="361" t="s">
        <v>347</v>
      </c>
      <c r="D492" s="362" t="s">
        <v>1104</v>
      </c>
      <c r="E492" s="361" t="s">
        <v>3840</v>
      </c>
      <c r="F492" s="361" t="s">
        <v>390</v>
      </c>
      <c r="G492" s="363" t="s">
        <v>3754</v>
      </c>
      <c r="H492" s="203"/>
      <c r="I492" s="196">
        <v>0.028368055555555556</v>
      </c>
      <c r="J492" s="227"/>
      <c r="K492" s="446"/>
      <c r="L492" s="198"/>
      <c r="M492" s="198"/>
      <c r="N492" s="485">
        <f>H492+I492+J492+K492+L492+M492</f>
        <v>0.028368055555555556</v>
      </c>
      <c r="O492" s="424"/>
      <c r="P492" s="199">
        <v>1</v>
      </c>
      <c r="Q492" s="205"/>
      <c r="R492" s="457"/>
      <c r="S492" s="200"/>
      <c r="T492" s="200"/>
      <c r="U492" s="474">
        <f t="shared" si="21"/>
        <v>1</v>
      </c>
      <c r="V492" s="359">
        <v>1</v>
      </c>
      <c r="W492" s="359">
        <f t="shared" si="22"/>
        <v>1</v>
      </c>
      <c r="X492" s="366"/>
      <c r="Y492" s="366"/>
      <c r="Z492" s="366"/>
      <c r="AA492" s="366"/>
      <c r="AB492" s="369"/>
      <c r="AC492" s="366"/>
      <c r="AD492" s="366"/>
    </row>
    <row r="493" spans="1:30" s="217" customFormat="1" ht="12">
      <c r="A493" s="364">
        <f t="shared" si="18"/>
        <v>489</v>
      </c>
      <c r="B493" s="208" t="s">
        <v>1736</v>
      </c>
      <c r="C493" s="208" t="s">
        <v>150</v>
      </c>
      <c r="D493" s="208" t="s">
        <v>1104</v>
      </c>
      <c r="E493" s="372">
        <v>1978</v>
      </c>
      <c r="F493" s="208" t="s">
        <v>390</v>
      </c>
      <c r="G493" s="373" t="s">
        <v>3714</v>
      </c>
      <c r="H493" s="225"/>
      <c r="I493" s="199"/>
      <c r="J493" s="227"/>
      <c r="K493" s="446"/>
      <c r="L493" s="255">
        <v>0.02837962962962963</v>
      </c>
      <c r="M493" s="208"/>
      <c r="N493" s="485">
        <f>H493+I493+J493+K493+L493+M493</f>
        <v>0.02837962962962963</v>
      </c>
      <c r="O493" s="424"/>
      <c r="P493" s="199"/>
      <c r="Q493" s="205"/>
      <c r="R493" s="457"/>
      <c r="S493" s="200">
        <v>1</v>
      </c>
      <c r="T493" s="200"/>
      <c r="U493" s="474">
        <f t="shared" si="21"/>
        <v>1</v>
      </c>
      <c r="V493" s="359">
        <v>1</v>
      </c>
      <c r="W493" s="359">
        <f t="shared" si="22"/>
        <v>1</v>
      </c>
      <c r="X493" s="359"/>
      <c r="Y493" s="359"/>
      <c r="Z493" s="359"/>
      <c r="AA493" s="359"/>
      <c r="AB493" s="360"/>
      <c r="AC493" s="359"/>
      <c r="AD493" s="359"/>
    </row>
    <row r="494" spans="1:30" s="217" customFormat="1" ht="12">
      <c r="A494" s="364">
        <f t="shared" si="18"/>
        <v>490</v>
      </c>
      <c r="B494" s="208" t="s">
        <v>2251</v>
      </c>
      <c r="C494" s="208" t="s">
        <v>3741</v>
      </c>
      <c r="D494" s="208" t="s">
        <v>1104</v>
      </c>
      <c r="E494" s="372">
        <v>1971</v>
      </c>
      <c r="F494" s="208" t="s">
        <v>390</v>
      </c>
      <c r="G494" s="373" t="s">
        <v>3801</v>
      </c>
      <c r="H494" s="225"/>
      <c r="I494" s="199"/>
      <c r="J494" s="227"/>
      <c r="K494" s="446"/>
      <c r="L494" s="255">
        <v>0.02837962962962963</v>
      </c>
      <c r="M494" s="208"/>
      <c r="N494" s="485">
        <f>H494+I494+J494+K494+L494+M494</f>
        <v>0.02837962962962963</v>
      </c>
      <c r="O494" s="424"/>
      <c r="P494" s="199"/>
      <c r="Q494" s="205"/>
      <c r="R494" s="457"/>
      <c r="S494" s="200">
        <v>1</v>
      </c>
      <c r="T494" s="200"/>
      <c r="U494" s="474">
        <f t="shared" si="21"/>
        <v>1</v>
      </c>
      <c r="V494" s="358">
        <v>1</v>
      </c>
      <c r="W494" s="359">
        <f t="shared" si="22"/>
        <v>1</v>
      </c>
      <c r="X494" s="359"/>
      <c r="Y494" s="359"/>
      <c r="Z494" s="359"/>
      <c r="AA494" s="359"/>
      <c r="AB494" s="360"/>
      <c r="AC494" s="359"/>
      <c r="AD494" s="359"/>
    </row>
    <row r="495" spans="1:30" s="217" customFormat="1" ht="12">
      <c r="A495" s="364">
        <f t="shared" si="18"/>
        <v>491</v>
      </c>
      <c r="B495" s="208" t="s">
        <v>1546</v>
      </c>
      <c r="C495" s="208" t="s">
        <v>3850</v>
      </c>
      <c r="D495" s="208" t="s">
        <v>1104</v>
      </c>
      <c r="E495" s="372" t="s">
        <v>100</v>
      </c>
      <c r="F495" s="208" t="s">
        <v>390</v>
      </c>
      <c r="G495" s="373" t="s">
        <v>1217</v>
      </c>
      <c r="H495" s="225"/>
      <c r="I495" s="199"/>
      <c r="J495" s="227"/>
      <c r="K495" s="446">
        <v>0.02837962962962963</v>
      </c>
      <c r="L495" s="198"/>
      <c r="M495" s="208"/>
      <c r="N495" s="485">
        <f>H495+I495+J495+K495+L495+M495</f>
        <v>0.02837962962962963</v>
      </c>
      <c r="O495" s="424"/>
      <c r="P495" s="199"/>
      <c r="Q495" s="205"/>
      <c r="R495" s="457">
        <v>1</v>
      </c>
      <c r="S495" s="200"/>
      <c r="T495" s="200"/>
      <c r="U495" s="474">
        <f t="shared" si="21"/>
        <v>1</v>
      </c>
      <c r="V495" s="358">
        <v>1</v>
      </c>
      <c r="W495" s="359">
        <f t="shared" si="22"/>
        <v>1</v>
      </c>
      <c r="X495" s="359"/>
      <c r="Y495" s="359"/>
      <c r="Z495" s="359"/>
      <c r="AA495" s="359"/>
      <c r="AB495" s="360"/>
      <c r="AC495" s="359"/>
      <c r="AD495" s="359"/>
    </row>
    <row r="496" spans="1:30" s="217" customFormat="1" ht="12">
      <c r="A496" s="364">
        <f t="shared" si="18"/>
        <v>492</v>
      </c>
      <c r="B496" s="375" t="s">
        <v>1963</v>
      </c>
      <c r="C496" s="375" t="s">
        <v>1172</v>
      </c>
      <c r="D496" s="375" t="s">
        <v>1104</v>
      </c>
      <c r="E496" s="375">
        <v>1986</v>
      </c>
      <c r="F496" s="361" t="s">
        <v>390</v>
      </c>
      <c r="G496" s="376" t="s">
        <v>1965</v>
      </c>
      <c r="H496" s="203"/>
      <c r="I496" s="223"/>
      <c r="J496" s="227">
        <v>0.028402777777777777</v>
      </c>
      <c r="K496" s="446"/>
      <c r="L496" s="198"/>
      <c r="M496" s="198"/>
      <c r="N496" s="485">
        <f>H496+I496+J496+K496+L496+M496</f>
        <v>0.028402777777777777</v>
      </c>
      <c r="O496" s="424"/>
      <c r="P496" s="199"/>
      <c r="Q496" s="205">
        <v>1</v>
      </c>
      <c r="R496" s="457"/>
      <c r="S496" s="200"/>
      <c r="T496" s="200"/>
      <c r="U496" s="474">
        <f t="shared" si="21"/>
        <v>1</v>
      </c>
      <c r="V496" s="358">
        <v>1</v>
      </c>
      <c r="W496" s="359">
        <f t="shared" si="22"/>
        <v>1</v>
      </c>
      <c r="X496" s="359"/>
      <c r="Y496" s="359"/>
      <c r="Z496" s="359"/>
      <c r="AA496" s="359"/>
      <c r="AB496" s="360"/>
      <c r="AC496" s="359"/>
      <c r="AD496" s="359"/>
    </row>
    <row r="497" spans="1:30" s="217" customFormat="1" ht="12">
      <c r="A497" s="364">
        <f t="shared" si="18"/>
        <v>493</v>
      </c>
      <c r="B497" s="375" t="s">
        <v>195</v>
      </c>
      <c r="C497" s="375" t="s">
        <v>3765</v>
      </c>
      <c r="D497" s="208" t="s">
        <v>1104</v>
      </c>
      <c r="E497" s="375" t="s">
        <v>61</v>
      </c>
      <c r="F497" s="208" t="s">
        <v>390</v>
      </c>
      <c r="G497" s="376" t="s">
        <v>1549</v>
      </c>
      <c r="H497" s="203"/>
      <c r="I497" s="223"/>
      <c r="J497" s="227"/>
      <c r="K497" s="446">
        <v>0.028460648148148148</v>
      </c>
      <c r="L497" s="198"/>
      <c r="M497" s="198"/>
      <c r="N497" s="485">
        <f>H497+I497+J497+K497+L497+M497</f>
        <v>0.028460648148148148</v>
      </c>
      <c r="O497" s="424"/>
      <c r="P497" s="199"/>
      <c r="Q497" s="205"/>
      <c r="R497" s="457">
        <v>1</v>
      </c>
      <c r="S497" s="200"/>
      <c r="T497" s="200"/>
      <c r="U497" s="474">
        <f t="shared" si="21"/>
        <v>1</v>
      </c>
      <c r="V497" s="358">
        <v>1</v>
      </c>
      <c r="W497" s="359">
        <f t="shared" si="22"/>
        <v>1</v>
      </c>
      <c r="X497" s="359"/>
      <c r="Y497" s="359"/>
      <c r="Z497" s="359"/>
      <c r="AA497" s="359"/>
      <c r="AB497" s="360"/>
      <c r="AC497" s="359"/>
      <c r="AD497" s="359"/>
    </row>
    <row r="498" spans="1:30" s="217" customFormat="1" ht="12">
      <c r="A498" s="364">
        <f t="shared" si="18"/>
        <v>494</v>
      </c>
      <c r="B498" s="208" t="s">
        <v>924</v>
      </c>
      <c r="C498" s="208" t="s">
        <v>3774</v>
      </c>
      <c r="D498" s="208" t="s">
        <v>1104</v>
      </c>
      <c r="E498" s="372">
        <v>1983</v>
      </c>
      <c r="F498" s="208" t="s">
        <v>390</v>
      </c>
      <c r="G498" s="373" t="s">
        <v>3825</v>
      </c>
      <c r="H498" s="225"/>
      <c r="I498" s="199"/>
      <c r="J498" s="227"/>
      <c r="K498" s="446"/>
      <c r="L498" s="255">
        <v>0.02847222222222222</v>
      </c>
      <c r="M498" s="208"/>
      <c r="N498" s="485">
        <f>H498+I498+J498+K498+L498+M498</f>
        <v>0.02847222222222222</v>
      </c>
      <c r="O498" s="424"/>
      <c r="P498" s="199"/>
      <c r="Q498" s="205"/>
      <c r="R498" s="457"/>
      <c r="S498" s="200">
        <v>1</v>
      </c>
      <c r="T498" s="200"/>
      <c r="U498" s="474">
        <f t="shared" si="21"/>
        <v>1</v>
      </c>
      <c r="V498" s="358">
        <v>1</v>
      </c>
      <c r="W498" s="359">
        <f t="shared" si="22"/>
        <v>1</v>
      </c>
      <c r="X498" s="359"/>
      <c r="Y498" s="359"/>
      <c r="Z498" s="359"/>
      <c r="AA498" s="359"/>
      <c r="AB498" s="360"/>
      <c r="AC498" s="359"/>
      <c r="AD498" s="359"/>
    </row>
    <row r="499" spans="1:30" s="217" customFormat="1" ht="12">
      <c r="A499" s="364">
        <f t="shared" si="18"/>
        <v>495</v>
      </c>
      <c r="B499" s="361" t="s">
        <v>214</v>
      </c>
      <c r="C499" s="361" t="s">
        <v>3791</v>
      </c>
      <c r="D499" s="362" t="s">
        <v>1104</v>
      </c>
      <c r="E499" s="361" t="s">
        <v>170</v>
      </c>
      <c r="F499" s="361" t="s">
        <v>390</v>
      </c>
      <c r="G499" s="363" t="s">
        <v>215</v>
      </c>
      <c r="H499" s="203"/>
      <c r="I499" s="196">
        <v>0.028483796296296295</v>
      </c>
      <c r="J499" s="227"/>
      <c r="K499" s="446"/>
      <c r="L499" s="198"/>
      <c r="M499" s="198"/>
      <c r="N499" s="485">
        <f>H499+I499+J499+K499+L499+M499</f>
        <v>0.028483796296296295</v>
      </c>
      <c r="O499" s="424"/>
      <c r="P499" s="199">
        <v>1</v>
      </c>
      <c r="Q499" s="205"/>
      <c r="R499" s="457"/>
      <c r="S499" s="200"/>
      <c r="T499" s="200"/>
      <c r="U499" s="474">
        <f t="shared" si="21"/>
        <v>1</v>
      </c>
      <c r="V499" s="358">
        <v>1</v>
      </c>
      <c r="W499" s="359">
        <f t="shared" si="22"/>
        <v>1</v>
      </c>
      <c r="X499" s="359"/>
      <c r="Y499" s="359"/>
      <c r="Z499" s="359"/>
      <c r="AA499" s="359"/>
      <c r="AB499" s="360"/>
      <c r="AC499" s="359"/>
      <c r="AD499" s="359"/>
    </row>
    <row r="500" spans="1:30" s="217" customFormat="1" ht="12">
      <c r="A500" s="364">
        <f t="shared" si="18"/>
        <v>496</v>
      </c>
      <c r="B500" s="208" t="s">
        <v>1553</v>
      </c>
      <c r="C500" s="208" t="s">
        <v>3749</v>
      </c>
      <c r="D500" s="208" t="s">
        <v>1104</v>
      </c>
      <c r="E500" s="372" t="s">
        <v>3861</v>
      </c>
      <c r="F500" s="208" t="s">
        <v>390</v>
      </c>
      <c r="G500" s="373" t="s">
        <v>1554</v>
      </c>
      <c r="H500" s="225"/>
      <c r="I500" s="199"/>
      <c r="J500" s="227"/>
      <c r="K500" s="446">
        <v>0.028599537037037034</v>
      </c>
      <c r="L500" s="198"/>
      <c r="M500" s="208"/>
      <c r="N500" s="485">
        <f>H500+I500+J500+K500+L500+M500</f>
        <v>0.028599537037037034</v>
      </c>
      <c r="O500" s="424"/>
      <c r="P500" s="199"/>
      <c r="Q500" s="205"/>
      <c r="R500" s="457">
        <v>1</v>
      </c>
      <c r="S500" s="200"/>
      <c r="T500" s="200"/>
      <c r="U500" s="474">
        <f t="shared" si="21"/>
        <v>1</v>
      </c>
      <c r="V500" s="358">
        <v>1</v>
      </c>
      <c r="W500" s="359">
        <f t="shared" si="22"/>
        <v>1</v>
      </c>
      <c r="X500" s="359"/>
      <c r="Y500" s="359"/>
      <c r="Z500" s="359"/>
      <c r="AA500" s="359"/>
      <c r="AB500" s="360"/>
      <c r="AC500" s="359"/>
      <c r="AD500" s="359"/>
    </row>
    <row r="501" spans="1:30" s="217" customFormat="1" ht="12">
      <c r="A501" s="364">
        <f t="shared" si="18"/>
        <v>497</v>
      </c>
      <c r="B501" s="361" t="s">
        <v>3732</v>
      </c>
      <c r="C501" s="361" t="s">
        <v>3733</v>
      </c>
      <c r="D501" s="362" t="s">
        <v>1104</v>
      </c>
      <c r="E501" s="361">
        <v>1990</v>
      </c>
      <c r="F501" s="361" t="s">
        <v>390</v>
      </c>
      <c r="G501" s="363" t="s">
        <v>3734</v>
      </c>
      <c r="H501" s="203"/>
      <c r="I501" s="196">
        <v>0.028645833333333332</v>
      </c>
      <c r="J501" s="227"/>
      <c r="K501" s="446"/>
      <c r="L501" s="198"/>
      <c r="M501" s="198"/>
      <c r="N501" s="485">
        <f>H501+I501+J501+K501+L501+M501</f>
        <v>0.028645833333333332</v>
      </c>
      <c r="O501" s="424"/>
      <c r="P501" s="199">
        <v>1</v>
      </c>
      <c r="Q501" s="205"/>
      <c r="R501" s="457"/>
      <c r="S501" s="200"/>
      <c r="T501" s="200"/>
      <c r="U501" s="474">
        <f t="shared" si="21"/>
        <v>1</v>
      </c>
      <c r="V501" s="359">
        <v>1</v>
      </c>
      <c r="W501" s="359">
        <f t="shared" si="22"/>
        <v>1</v>
      </c>
      <c r="X501" s="359"/>
      <c r="Y501" s="359"/>
      <c r="Z501" s="359"/>
      <c r="AA501" s="359"/>
      <c r="AB501" s="360"/>
      <c r="AC501" s="359"/>
      <c r="AD501" s="359"/>
    </row>
    <row r="502" spans="1:30" s="217" customFormat="1" ht="12">
      <c r="A502" s="364">
        <f t="shared" si="18"/>
        <v>498</v>
      </c>
      <c r="B502" s="361" t="s">
        <v>5</v>
      </c>
      <c r="C502" s="361" t="s">
        <v>3852</v>
      </c>
      <c r="D502" s="362" t="s">
        <v>1104</v>
      </c>
      <c r="E502" s="361" t="s">
        <v>3740</v>
      </c>
      <c r="F502" s="361" t="s">
        <v>390</v>
      </c>
      <c r="G502" s="363" t="s">
        <v>6</v>
      </c>
      <c r="H502" s="203"/>
      <c r="I502" s="196">
        <v>0.028657407407407406</v>
      </c>
      <c r="J502" s="227"/>
      <c r="K502" s="446"/>
      <c r="L502" s="198"/>
      <c r="M502" s="198"/>
      <c r="N502" s="485">
        <f>H502+I502+J502+K502+L502+M502</f>
        <v>0.028657407407407406</v>
      </c>
      <c r="O502" s="424"/>
      <c r="P502" s="199">
        <v>1</v>
      </c>
      <c r="Q502" s="205"/>
      <c r="R502" s="457"/>
      <c r="S502" s="200"/>
      <c r="T502" s="200"/>
      <c r="U502" s="474">
        <f t="shared" si="21"/>
        <v>1</v>
      </c>
      <c r="V502" s="358">
        <v>1</v>
      </c>
      <c r="W502" s="359">
        <f t="shared" si="22"/>
        <v>1</v>
      </c>
      <c r="X502" s="359"/>
      <c r="Y502" s="359"/>
      <c r="Z502" s="359"/>
      <c r="AA502" s="359"/>
      <c r="AB502" s="360"/>
      <c r="AC502" s="359"/>
      <c r="AD502" s="359"/>
    </row>
    <row r="503" spans="1:30" s="217" customFormat="1" ht="12">
      <c r="A503" s="364">
        <f t="shared" si="18"/>
        <v>499</v>
      </c>
      <c r="B503" s="208" t="s">
        <v>925</v>
      </c>
      <c r="C503" s="208" t="s">
        <v>16</v>
      </c>
      <c r="D503" s="208" t="s">
        <v>1104</v>
      </c>
      <c r="E503" s="372">
        <v>1979</v>
      </c>
      <c r="F503" s="208" t="s">
        <v>390</v>
      </c>
      <c r="G503" s="373" t="s">
        <v>71</v>
      </c>
      <c r="H503" s="225"/>
      <c r="I503" s="199"/>
      <c r="J503" s="227"/>
      <c r="K503" s="446"/>
      <c r="L503" s="255">
        <v>0.02866898148148148</v>
      </c>
      <c r="M503" s="208"/>
      <c r="N503" s="485">
        <f>H503+I503+J503+K503+L503+M503</f>
        <v>0.02866898148148148</v>
      </c>
      <c r="O503" s="424"/>
      <c r="P503" s="199"/>
      <c r="Q503" s="205"/>
      <c r="R503" s="457"/>
      <c r="S503" s="200">
        <v>1</v>
      </c>
      <c r="T503" s="200"/>
      <c r="U503" s="474">
        <f t="shared" si="21"/>
        <v>1</v>
      </c>
      <c r="V503" s="358">
        <v>1</v>
      </c>
      <c r="W503" s="359">
        <f t="shared" si="22"/>
        <v>1</v>
      </c>
      <c r="X503" s="359"/>
      <c r="Y503" s="359"/>
      <c r="Z503" s="359"/>
      <c r="AA503" s="359"/>
      <c r="AB503" s="360"/>
      <c r="AC503" s="359"/>
      <c r="AD503" s="359"/>
    </row>
    <row r="504" spans="1:30" s="217" customFormat="1" ht="12">
      <c r="A504" s="364">
        <f t="shared" si="18"/>
        <v>500</v>
      </c>
      <c r="B504" s="361" t="s">
        <v>1556</v>
      </c>
      <c r="C504" s="361" t="s">
        <v>80</v>
      </c>
      <c r="D504" s="362" t="s">
        <v>1104</v>
      </c>
      <c r="E504" s="361" t="s">
        <v>100</v>
      </c>
      <c r="F504" s="361" t="s">
        <v>390</v>
      </c>
      <c r="G504" s="363" t="s">
        <v>679</v>
      </c>
      <c r="H504" s="203"/>
      <c r="I504" s="196"/>
      <c r="J504" s="227"/>
      <c r="K504" s="446">
        <v>0.028680555555555553</v>
      </c>
      <c r="L504" s="198"/>
      <c r="M504" s="198"/>
      <c r="N504" s="485">
        <f>H504+I504+J504+K504+L504+M504</f>
        <v>0.028680555555555553</v>
      </c>
      <c r="O504" s="424"/>
      <c r="P504" s="199"/>
      <c r="Q504" s="205"/>
      <c r="R504" s="457">
        <v>1</v>
      </c>
      <c r="S504" s="200"/>
      <c r="T504" s="200"/>
      <c r="U504" s="474">
        <f t="shared" si="21"/>
        <v>1</v>
      </c>
      <c r="V504" s="358">
        <v>1</v>
      </c>
      <c r="W504" s="359">
        <f t="shared" si="22"/>
        <v>1</v>
      </c>
      <c r="X504" s="359"/>
      <c r="Y504" s="359"/>
      <c r="Z504" s="359"/>
      <c r="AA504" s="359"/>
      <c r="AB504" s="360"/>
      <c r="AC504" s="359"/>
      <c r="AD504" s="359"/>
    </row>
    <row r="505" spans="1:30" s="217" customFormat="1" ht="12">
      <c r="A505" s="364">
        <f t="shared" si="18"/>
        <v>501</v>
      </c>
      <c r="B505" s="362" t="s">
        <v>1216</v>
      </c>
      <c r="C505" s="362" t="s">
        <v>70</v>
      </c>
      <c r="D505" s="362" t="s">
        <v>1104</v>
      </c>
      <c r="E505" s="362">
        <v>1974</v>
      </c>
      <c r="F505" s="362" t="s">
        <v>390</v>
      </c>
      <c r="G505" s="365" t="s">
        <v>1985</v>
      </c>
      <c r="H505" s="203"/>
      <c r="I505" s="207"/>
      <c r="J505" s="227">
        <v>0.02869212962962963</v>
      </c>
      <c r="K505" s="446"/>
      <c r="L505" s="198"/>
      <c r="M505" s="198"/>
      <c r="N505" s="485">
        <f>H505+I505+J505+K505+L505+M505</f>
        <v>0.02869212962962963</v>
      </c>
      <c r="O505" s="424"/>
      <c r="P505" s="199"/>
      <c r="Q505" s="205">
        <v>1</v>
      </c>
      <c r="R505" s="458"/>
      <c r="S505" s="200"/>
      <c r="T505" s="200"/>
      <c r="U505" s="474">
        <f t="shared" si="21"/>
        <v>1</v>
      </c>
      <c r="V505" s="358">
        <v>1</v>
      </c>
      <c r="W505" s="359">
        <f t="shared" si="22"/>
        <v>1</v>
      </c>
      <c r="X505" s="359"/>
      <c r="Y505" s="359"/>
      <c r="Z505" s="359"/>
      <c r="AA505" s="359"/>
      <c r="AB505" s="360"/>
      <c r="AC505" s="359"/>
      <c r="AD505" s="359"/>
    </row>
    <row r="506" spans="1:30" s="217" customFormat="1" ht="12">
      <c r="A506" s="364">
        <f t="shared" si="18"/>
        <v>502</v>
      </c>
      <c r="B506" s="208" t="s">
        <v>1456</v>
      </c>
      <c r="C506" s="208" t="s">
        <v>3733</v>
      </c>
      <c r="D506" s="362" t="s">
        <v>1104</v>
      </c>
      <c r="E506" s="372" t="s">
        <v>294</v>
      </c>
      <c r="F506" s="208" t="s">
        <v>390</v>
      </c>
      <c r="G506" s="373" t="s">
        <v>51</v>
      </c>
      <c r="H506" s="225"/>
      <c r="I506" s="199"/>
      <c r="J506" s="227">
        <v>0.02869212962962963</v>
      </c>
      <c r="K506" s="446"/>
      <c r="L506" s="198"/>
      <c r="M506" s="208"/>
      <c r="N506" s="485">
        <f>H506+I506+J506+K506+L506+M506</f>
        <v>0.02869212962962963</v>
      </c>
      <c r="O506" s="424"/>
      <c r="P506" s="199"/>
      <c r="Q506" s="205">
        <v>1</v>
      </c>
      <c r="R506" s="457"/>
      <c r="S506" s="200"/>
      <c r="T506" s="200"/>
      <c r="U506" s="474">
        <f t="shared" si="21"/>
        <v>1</v>
      </c>
      <c r="V506" s="359">
        <v>1</v>
      </c>
      <c r="W506" s="359">
        <f t="shared" si="22"/>
        <v>1</v>
      </c>
      <c r="X506" s="359"/>
      <c r="Y506" s="359"/>
      <c r="Z506" s="359"/>
      <c r="AA506" s="359"/>
      <c r="AB506" s="360"/>
      <c r="AC506" s="359"/>
      <c r="AD506" s="359"/>
    </row>
    <row r="507" spans="1:30" s="217" customFormat="1" ht="12">
      <c r="A507" s="364">
        <f t="shared" si="18"/>
        <v>503</v>
      </c>
      <c r="B507" s="208" t="s">
        <v>3339</v>
      </c>
      <c r="C507" s="208" t="s">
        <v>3842</v>
      </c>
      <c r="D507" s="208" t="s">
        <v>1104</v>
      </c>
      <c r="E507" s="372">
        <v>1961</v>
      </c>
      <c r="F507" s="208" t="s">
        <v>390</v>
      </c>
      <c r="G507" s="373" t="s">
        <v>1884</v>
      </c>
      <c r="H507" s="225"/>
      <c r="I507" s="199"/>
      <c r="J507" s="227"/>
      <c r="K507" s="446"/>
      <c r="L507" s="255">
        <v>0.028773148148148145</v>
      </c>
      <c r="M507" s="208"/>
      <c r="N507" s="485">
        <f>H507+I507+J507+K507+L507+M507</f>
        <v>0.028773148148148145</v>
      </c>
      <c r="O507" s="424"/>
      <c r="P507" s="199"/>
      <c r="Q507" s="205"/>
      <c r="R507" s="458"/>
      <c r="S507" s="200">
        <v>1</v>
      </c>
      <c r="T507" s="200"/>
      <c r="U507" s="474">
        <f t="shared" si="21"/>
        <v>1</v>
      </c>
      <c r="V507" s="374">
        <v>1</v>
      </c>
      <c r="W507" s="359">
        <f t="shared" si="22"/>
        <v>1</v>
      </c>
      <c r="X507" s="359"/>
      <c r="Y507" s="359"/>
      <c r="Z507" s="359"/>
      <c r="AA507" s="359"/>
      <c r="AB507" s="360"/>
      <c r="AC507" s="359"/>
      <c r="AD507" s="359"/>
    </row>
    <row r="508" spans="1:30" s="217" customFormat="1" ht="12">
      <c r="A508" s="364">
        <f t="shared" si="18"/>
        <v>504</v>
      </c>
      <c r="B508" s="361" t="s">
        <v>3743</v>
      </c>
      <c r="C508" s="361" t="s">
        <v>3744</v>
      </c>
      <c r="D508" s="362" t="s">
        <v>1104</v>
      </c>
      <c r="E508" s="361" t="s">
        <v>3746</v>
      </c>
      <c r="F508" s="361" t="s">
        <v>390</v>
      </c>
      <c r="G508" s="363" t="s">
        <v>3745</v>
      </c>
      <c r="H508" s="203"/>
      <c r="I508" s="196">
        <v>0.02877314814814815</v>
      </c>
      <c r="J508" s="227"/>
      <c r="K508" s="446"/>
      <c r="L508" s="198"/>
      <c r="M508" s="198"/>
      <c r="N508" s="485">
        <f>H508+I508+J508+K508+L508+M508</f>
        <v>0.02877314814814815</v>
      </c>
      <c r="O508" s="424"/>
      <c r="P508" s="199">
        <v>1</v>
      </c>
      <c r="Q508" s="205"/>
      <c r="R508" s="458"/>
      <c r="S508" s="200"/>
      <c r="T508" s="200"/>
      <c r="U508" s="474">
        <f t="shared" si="21"/>
        <v>1</v>
      </c>
      <c r="V508" s="359">
        <v>1</v>
      </c>
      <c r="W508" s="359">
        <f t="shared" si="22"/>
        <v>1</v>
      </c>
      <c r="X508" s="359"/>
      <c r="Y508" s="359"/>
      <c r="Z508" s="359"/>
      <c r="AA508" s="359"/>
      <c r="AB508" s="360"/>
      <c r="AC508" s="359"/>
      <c r="AD508" s="359"/>
    </row>
    <row r="509" spans="1:30" s="217" customFormat="1" ht="12">
      <c r="A509" s="364">
        <f t="shared" si="18"/>
        <v>505</v>
      </c>
      <c r="B509" s="361" t="s">
        <v>38</v>
      </c>
      <c r="C509" s="361" t="s">
        <v>3770</v>
      </c>
      <c r="D509" s="362" t="s">
        <v>1104</v>
      </c>
      <c r="E509" s="361" t="s">
        <v>3772</v>
      </c>
      <c r="F509" s="361" t="s">
        <v>390</v>
      </c>
      <c r="G509" s="363" t="s">
        <v>39</v>
      </c>
      <c r="H509" s="203"/>
      <c r="I509" s="196">
        <v>0.028784722222222222</v>
      </c>
      <c r="J509" s="227"/>
      <c r="K509" s="446"/>
      <c r="L509" s="198"/>
      <c r="M509" s="198"/>
      <c r="N509" s="485">
        <f>H509+I509+J509+K509+L509+M509</f>
        <v>0.028784722222222222</v>
      </c>
      <c r="O509" s="424"/>
      <c r="P509" s="199">
        <v>1</v>
      </c>
      <c r="Q509" s="205"/>
      <c r="R509" s="458"/>
      <c r="S509" s="200"/>
      <c r="T509" s="200"/>
      <c r="U509" s="474">
        <f t="shared" si="21"/>
        <v>1</v>
      </c>
      <c r="V509" s="358">
        <v>1</v>
      </c>
      <c r="W509" s="359">
        <f t="shared" si="22"/>
        <v>1</v>
      </c>
      <c r="X509" s="359"/>
      <c r="Y509" s="359"/>
      <c r="Z509" s="359"/>
      <c r="AA509" s="359"/>
      <c r="AB509" s="360"/>
      <c r="AC509" s="359"/>
      <c r="AD509" s="359"/>
    </row>
    <row r="510" spans="1:30" s="217" customFormat="1" ht="12">
      <c r="A510" s="364">
        <f t="shared" si="18"/>
        <v>506</v>
      </c>
      <c r="B510" s="361" t="s">
        <v>101</v>
      </c>
      <c r="C510" s="361" t="s">
        <v>3836</v>
      </c>
      <c r="D510" s="362" t="s">
        <v>1104</v>
      </c>
      <c r="E510" s="361" t="s">
        <v>3759</v>
      </c>
      <c r="F510" s="361" t="s">
        <v>390</v>
      </c>
      <c r="G510" s="363" t="s">
        <v>3837</v>
      </c>
      <c r="H510" s="203"/>
      <c r="I510" s="196">
        <v>0.028796296296296296</v>
      </c>
      <c r="J510" s="227"/>
      <c r="K510" s="446"/>
      <c r="L510" s="198"/>
      <c r="M510" s="198"/>
      <c r="N510" s="485">
        <f>H510+I510+J510+K510+L510+M510</f>
        <v>0.028796296296296296</v>
      </c>
      <c r="O510" s="424"/>
      <c r="P510" s="199">
        <v>1</v>
      </c>
      <c r="Q510" s="205"/>
      <c r="R510" s="458"/>
      <c r="S510" s="200"/>
      <c r="T510" s="200"/>
      <c r="U510" s="474">
        <f t="shared" si="21"/>
        <v>1</v>
      </c>
      <c r="V510" s="358">
        <v>1</v>
      </c>
      <c r="W510" s="359">
        <f t="shared" si="22"/>
        <v>1</v>
      </c>
      <c r="X510" s="359"/>
      <c r="Y510" s="359"/>
      <c r="Z510" s="359"/>
      <c r="AA510" s="359"/>
      <c r="AB510" s="360"/>
      <c r="AC510" s="359"/>
      <c r="AD510" s="359"/>
    </row>
    <row r="511" spans="1:30" s="217" customFormat="1" ht="12">
      <c r="A511" s="364">
        <f t="shared" si="18"/>
        <v>507</v>
      </c>
      <c r="B511" s="361" t="s">
        <v>3799</v>
      </c>
      <c r="C511" s="361" t="s">
        <v>3800</v>
      </c>
      <c r="D511" s="362" t="s">
        <v>1104</v>
      </c>
      <c r="E511" s="361" t="s">
        <v>3802</v>
      </c>
      <c r="F511" s="361" t="s">
        <v>390</v>
      </c>
      <c r="G511" s="363" t="s">
        <v>3801</v>
      </c>
      <c r="H511" s="203"/>
      <c r="I511" s="196">
        <v>0.02880787037037037</v>
      </c>
      <c r="J511" s="227"/>
      <c r="K511" s="446"/>
      <c r="L511" s="198"/>
      <c r="M511" s="198"/>
      <c r="N511" s="485">
        <f>H511+I511+J511+K511+L511+M511</f>
        <v>0.02880787037037037</v>
      </c>
      <c r="O511" s="424"/>
      <c r="P511" s="199">
        <v>1</v>
      </c>
      <c r="Q511" s="205"/>
      <c r="R511" s="458"/>
      <c r="S511" s="200"/>
      <c r="T511" s="200"/>
      <c r="U511" s="474">
        <f t="shared" si="21"/>
        <v>1</v>
      </c>
      <c r="V511" s="358">
        <v>1</v>
      </c>
      <c r="W511" s="359">
        <f t="shared" si="22"/>
        <v>1</v>
      </c>
      <c r="X511" s="359"/>
      <c r="Y511" s="359"/>
      <c r="Z511" s="359"/>
      <c r="AA511" s="359"/>
      <c r="AB511" s="360"/>
      <c r="AC511" s="359"/>
      <c r="AD511" s="359"/>
    </row>
    <row r="512" spans="1:30" s="217" customFormat="1" ht="12">
      <c r="A512" s="364">
        <f t="shared" si="18"/>
        <v>508</v>
      </c>
      <c r="B512" s="208" t="s">
        <v>1559</v>
      </c>
      <c r="C512" s="208" t="s">
        <v>134</v>
      </c>
      <c r="D512" s="208" t="s">
        <v>1104</v>
      </c>
      <c r="E512" s="372" t="s">
        <v>3763</v>
      </c>
      <c r="F512" s="208" t="s">
        <v>390</v>
      </c>
      <c r="G512" s="373" t="s">
        <v>1560</v>
      </c>
      <c r="H512" s="225"/>
      <c r="I512" s="199"/>
      <c r="J512" s="227"/>
      <c r="K512" s="446">
        <v>0.02880787037037037</v>
      </c>
      <c r="L512" s="198"/>
      <c r="M512" s="208"/>
      <c r="N512" s="485">
        <f>H512+I512+J512+K512+L512+M512</f>
        <v>0.02880787037037037</v>
      </c>
      <c r="O512" s="424"/>
      <c r="P512" s="199"/>
      <c r="Q512" s="205"/>
      <c r="R512" s="458">
        <v>1</v>
      </c>
      <c r="S512" s="200"/>
      <c r="T512" s="200"/>
      <c r="U512" s="474">
        <f t="shared" si="21"/>
        <v>1</v>
      </c>
      <c r="V512" s="358">
        <v>1</v>
      </c>
      <c r="W512" s="359">
        <f t="shared" si="22"/>
        <v>1</v>
      </c>
      <c r="X512" s="359"/>
      <c r="Y512" s="359"/>
      <c r="Z512" s="359"/>
      <c r="AA512" s="359"/>
      <c r="AB512" s="360"/>
      <c r="AC512" s="359"/>
      <c r="AD512" s="359"/>
    </row>
    <row r="513" spans="1:30" s="217" customFormat="1" ht="12">
      <c r="A513" s="364">
        <f t="shared" si="18"/>
        <v>509</v>
      </c>
      <c r="B513" s="208" t="s">
        <v>3340</v>
      </c>
      <c r="C513" s="208" t="s">
        <v>67</v>
      </c>
      <c r="D513" s="208" t="s">
        <v>1104</v>
      </c>
      <c r="E513" s="372">
        <v>1953</v>
      </c>
      <c r="F513" s="208" t="s">
        <v>955</v>
      </c>
      <c r="G513" s="373" t="s">
        <v>3341</v>
      </c>
      <c r="H513" s="225"/>
      <c r="I513" s="199"/>
      <c r="J513" s="227"/>
      <c r="K513" s="446"/>
      <c r="L513" s="255">
        <v>0.028807870370370373</v>
      </c>
      <c r="M513" s="208"/>
      <c r="N513" s="485">
        <f>H513+I513+J513+K513+L513+M513</f>
        <v>0.028807870370370373</v>
      </c>
      <c r="O513" s="424"/>
      <c r="P513" s="199"/>
      <c r="Q513" s="205"/>
      <c r="R513" s="457"/>
      <c r="S513" s="200">
        <v>1</v>
      </c>
      <c r="T513" s="200"/>
      <c r="U513" s="474">
        <f t="shared" si="21"/>
        <v>1</v>
      </c>
      <c r="V513" s="358">
        <v>1</v>
      </c>
      <c r="W513" s="359">
        <f t="shared" si="22"/>
        <v>1</v>
      </c>
      <c r="X513" s="359"/>
      <c r="Y513" s="359"/>
      <c r="Z513" s="359"/>
      <c r="AA513" s="359"/>
      <c r="AB513" s="360"/>
      <c r="AC513" s="359"/>
      <c r="AD513" s="359"/>
    </row>
    <row r="514" spans="1:30" s="217" customFormat="1" ht="12">
      <c r="A514" s="364">
        <f t="shared" si="18"/>
        <v>510</v>
      </c>
      <c r="B514" s="361" t="s">
        <v>1561</v>
      </c>
      <c r="C514" s="361" t="s">
        <v>3809</v>
      </c>
      <c r="D514" s="362" t="s">
        <v>1104</v>
      </c>
      <c r="E514" s="361" t="s">
        <v>3755</v>
      </c>
      <c r="F514" s="361" t="s">
        <v>390</v>
      </c>
      <c r="G514" s="363" t="s">
        <v>1562</v>
      </c>
      <c r="H514" s="203"/>
      <c r="I514" s="196"/>
      <c r="J514" s="227"/>
      <c r="K514" s="446">
        <v>0.028819444444444443</v>
      </c>
      <c r="L514" s="198"/>
      <c r="M514" s="198"/>
      <c r="N514" s="485">
        <f>H514+I514+J514+K514+L514+M514</f>
        <v>0.028819444444444443</v>
      </c>
      <c r="O514" s="424"/>
      <c r="P514" s="199"/>
      <c r="Q514" s="205"/>
      <c r="R514" s="457">
        <v>1</v>
      </c>
      <c r="S514" s="200"/>
      <c r="T514" s="200"/>
      <c r="U514" s="474">
        <f t="shared" si="21"/>
        <v>1</v>
      </c>
      <c r="V514" s="358">
        <v>1</v>
      </c>
      <c r="W514" s="359">
        <f t="shared" si="22"/>
        <v>1</v>
      </c>
      <c r="X514" s="359"/>
      <c r="Y514" s="359"/>
      <c r="Z514" s="359"/>
      <c r="AA514" s="359"/>
      <c r="AB514" s="360"/>
      <c r="AC514" s="359"/>
      <c r="AD514" s="359"/>
    </row>
    <row r="515" spans="1:30" s="319" customFormat="1" ht="12">
      <c r="A515" s="320">
        <f t="shared" si="18"/>
        <v>511</v>
      </c>
      <c r="B515" s="321" t="s">
        <v>261</v>
      </c>
      <c r="C515" s="321" t="s">
        <v>3738</v>
      </c>
      <c r="D515" s="321" t="s">
        <v>1103</v>
      </c>
      <c r="E515" s="321">
        <v>1968</v>
      </c>
      <c r="F515" s="322" t="s">
        <v>390</v>
      </c>
      <c r="G515" s="323" t="s">
        <v>205</v>
      </c>
      <c r="H515" s="206"/>
      <c r="I515" s="201">
        <v>0.02883101851851852</v>
      </c>
      <c r="J515" s="228"/>
      <c r="K515" s="447"/>
      <c r="L515" s="299"/>
      <c r="M515" s="198"/>
      <c r="N515" s="486">
        <f>H515+I515+J515+K515+L515+M515</f>
        <v>0.02883101851851852</v>
      </c>
      <c r="O515" s="426"/>
      <c r="P515" s="232">
        <v>1</v>
      </c>
      <c r="Q515" s="234"/>
      <c r="R515" s="459"/>
      <c r="S515" s="202"/>
      <c r="T515" s="200"/>
      <c r="U515" s="472">
        <f t="shared" si="21"/>
        <v>1</v>
      </c>
      <c r="V515" s="333">
        <v>1</v>
      </c>
      <c r="W515" s="359">
        <f t="shared" si="22"/>
        <v>1</v>
      </c>
      <c r="X515" s="317"/>
      <c r="Y515" s="317"/>
      <c r="Z515" s="317"/>
      <c r="AA515" s="317"/>
      <c r="AB515" s="318"/>
      <c r="AC515" s="317"/>
      <c r="AD515" s="317"/>
    </row>
    <row r="516" spans="1:30" s="217" customFormat="1" ht="12">
      <c r="A516" s="364">
        <f t="shared" si="18"/>
        <v>512</v>
      </c>
      <c r="B516" s="361" t="s">
        <v>126</v>
      </c>
      <c r="C516" s="361" t="s">
        <v>127</v>
      </c>
      <c r="D516" s="362" t="s">
        <v>1104</v>
      </c>
      <c r="E516" s="361" t="s">
        <v>120</v>
      </c>
      <c r="F516" s="361" t="s">
        <v>390</v>
      </c>
      <c r="G516" s="363" t="s">
        <v>128</v>
      </c>
      <c r="H516" s="203"/>
      <c r="I516" s="196">
        <v>0.028842592592592593</v>
      </c>
      <c r="J516" s="227"/>
      <c r="K516" s="446"/>
      <c r="L516" s="198"/>
      <c r="M516" s="198"/>
      <c r="N516" s="485">
        <f>H516+I516+J516+K516+L516+M516</f>
        <v>0.028842592592592593</v>
      </c>
      <c r="O516" s="424"/>
      <c r="P516" s="199">
        <v>1</v>
      </c>
      <c r="Q516" s="205"/>
      <c r="R516" s="458"/>
      <c r="S516" s="200"/>
      <c r="T516" s="200"/>
      <c r="U516" s="474">
        <f t="shared" si="21"/>
        <v>1</v>
      </c>
      <c r="V516" s="358">
        <v>1</v>
      </c>
      <c r="W516" s="359">
        <f t="shared" si="22"/>
        <v>1</v>
      </c>
      <c r="X516" s="359"/>
      <c r="Y516" s="359"/>
      <c r="Z516" s="359"/>
      <c r="AA516" s="359"/>
      <c r="AB516" s="360"/>
      <c r="AC516" s="359"/>
      <c r="AD516" s="359"/>
    </row>
    <row r="517" spans="1:30" s="217" customFormat="1" ht="12">
      <c r="A517" s="364">
        <f t="shared" si="18"/>
        <v>513</v>
      </c>
      <c r="B517" s="361" t="s">
        <v>291</v>
      </c>
      <c r="C517" s="361" t="s">
        <v>3809</v>
      </c>
      <c r="D517" s="362" t="s">
        <v>1104</v>
      </c>
      <c r="E517" s="361" t="s">
        <v>139</v>
      </c>
      <c r="F517" s="361" t="s">
        <v>390</v>
      </c>
      <c r="G517" s="363" t="s">
        <v>2</v>
      </c>
      <c r="H517" s="203"/>
      <c r="I517" s="196">
        <v>0.028854166666666667</v>
      </c>
      <c r="J517" s="227"/>
      <c r="K517" s="446"/>
      <c r="L517" s="198"/>
      <c r="M517" s="198"/>
      <c r="N517" s="485">
        <f>H517+I517+J517+K517+L517+M517</f>
        <v>0.028854166666666667</v>
      </c>
      <c r="O517" s="424"/>
      <c r="P517" s="199">
        <v>1</v>
      </c>
      <c r="Q517" s="205"/>
      <c r="R517" s="458"/>
      <c r="S517" s="200"/>
      <c r="T517" s="200"/>
      <c r="U517" s="474">
        <f t="shared" si="21"/>
        <v>1</v>
      </c>
      <c r="V517" s="358">
        <v>1</v>
      </c>
      <c r="W517" s="359">
        <f t="shared" si="22"/>
        <v>1</v>
      </c>
      <c r="X517" s="359"/>
      <c r="Y517" s="359"/>
      <c r="Z517" s="359"/>
      <c r="AA517" s="359"/>
      <c r="AB517" s="360"/>
      <c r="AC517" s="359"/>
      <c r="AD517" s="359"/>
    </row>
    <row r="518" spans="1:30" s="367" customFormat="1" ht="12">
      <c r="A518" s="364">
        <f t="shared" si="18"/>
        <v>514</v>
      </c>
      <c r="B518" s="208" t="s">
        <v>3342</v>
      </c>
      <c r="C518" s="208" t="s">
        <v>553</v>
      </c>
      <c r="D518" s="208" t="s">
        <v>1104</v>
      </c>
      <c r="E518" s="372">
        <v>1954</v>
      </c>
      <c r="F518" s="208" t="s">
        <v>390</v>
      </c>
      <c r="G518" s="373" t="s">
        <v>3758</v>
      </c>
      <c r="H518" s="225"/>
      <c r="I518" s="199"/>
      <c r="J518" s="227"/>
      <c r="K518" s="446"/>
      <c r="L518" s="255">
        <v>0.02890046296296296</v>
      </c>
      <c r="M518" s="208"/>
      <c r="N518" s="485">
        <f>H518+I518+J518+K518+L518+M518</f>
        <v>0.02890046296296296</v>
      </c>
      <c r="O518" s="424"/>
      <c r="P518" s="199"/>
      <c r="Q518" s="205"/>
      <c r="R518" s="458"/>
      <c r="S518" s="200">
        <v>1</v>
      </c>
      <c r="T518" s="200"/>
      <c r="U518" s="474">
        <f aca="true" t="shared" si="23" ref="U518:U581">SUM(O518:T518)</f>
        <v>1</v>
      </c>
      <c r="V518" s="358">
        <v>1</v>
      </c>
      <c r="W518" s="359">
        <f aca="true" t="shared" si="24" ref="W518:W581">IF(U518&gt;0,1,0)</f>
        <v>1</v>
      </c>
      <c r="X518" s="359"/>
      <c r="Y518" s="359"/>
      <c r="Z518" s="359"/>
      <c r="AA518" s="359"/>
      <c r="AB518" s="360"/>
      <c r="AC518" s="366"/>
      <c r="AD518" s="366"/>
    </row>
    <row r="519" spans="1:30" s="217" customFormat="1" ht="12">
      <c r="A519" s="364">
        <f t="shared" si="18"/>
        <v>515</v>
      </c>
      <c r="B519" s="375" t="s">
        <v>1565</v>
      </c>
      <c r="C519" s="375" t="s">
        <v>3728</v>
      </c>
      <c r="D519" s="375" t="s">
        <v>1104</v>
      </c>
      <c r="E519" s="375" t="s">
        <v>3751</v>
      </c>
      <c r="F519" s="361" t="s">
        <v>390</v>
      </c>
      <c r="G519" s="376" t="s">
        <v>1207</v>
      </c>
      <c r="H519" s="203"/>
      <c r="I519" s="223"/>
      <c r="J519" s="227"/>
      <c r="K519" s="446">
        <v>0.02890046296296296</v>
      </c>
      <c r="L519" s="198"/>
      <c r="M519" s="198"/>
      <c r="N519" s="485">
        <f>H519+I519+J519+K519+L519+M519</f>
        <v>0.02890046296296296</v>
      </c>
      <c r="O519" s="424"/>
      <c r="P519" s="199"/>
      <c r="Q519" s="205"/>
      <c r="R519" s="457">
        <v>1</v>
      </c>
      <c r="S519" s="200"/>
      <c r="T519" s="200"/>
      <c r="U519" s="474">
        <f t="shared" si="23"/>
        <v>1</v>
      </c>
      <c r="V519" s="374">
        <v>1</v>
      </c>
      <c r="W519" s="359">
        <f t="shared" si="24"/>
        <v>1</v>
      </c>
      <c r="X519" s="359"/>
      <c r="Y519" s="359"/>
      <c r="Z519" s="359"/>
      <c r="AA519" s="359"/>
      <c r="AB519" s="360"/>
      <c r="AC519" s="359"/>
      <c r="AD519" s="359"/>
    </row>
    <row r="520" spans="1:30" s="217" customFormat="1" ht="12">
      <c r="A520" s="364">
        <f t="shared" si="18"/>
        <v>516</v>
      </c>
      <c r="B520" s="361" t="s">
        <v>1566</v>
      </c>
      <c r="C520" s="361" t="s">
        <v>1567</v>
      </c>
      <c r="D520" s="362" t="s">
        <v>1104</v>
      </c>
      <c r="E520" s="361" t="s">
        <v>123</v>
      </c>
      <c r="F520" s="361" t="s">
        <v>390</v>
      </c>
      <c r="G520" s="363" t="s">
        <v>263</v>
      </c>
      <c r="H520" s="203"/>
      <c r="I520" s="196"/>
      <c r="J520" s="227"/>
      <c r="K520" s="446">
        <v>0.02892361111111111</v>
      </c>
      <c r="L520" s="198"/>
      <c r="M520" s="198"/>
      <c r="N520" s="485">
        <f>H520+I520+J520+K520+L520+M520</f>
        <v>0.02892361111111111</v>
      </c>
      <c r="O520" s="424"/>
      <c r="P520" s="199"/>
      <c r="Q520" s="205"/>
      <c r="R520" s="457">
        <v>1</v>
      </c>
      <c r="S520" s="200"/>
      <c r="T520" s="200"/>
      <c r="U520" s="474">
        <f t="shared" si="23"/>
        <v>1</v>
      </c>
      <c r="V520" s="358">
        <v>1</v>
      </c>
      <c r="W520" s="359">
        <f t="shared" si="24"/>
        <v>1</v>
      </c>
      <c r="X520" s="359"/>
      <c r="Y520" s="359"/>
      <c r="Z520" s="359"/>
      <c r="AA520" s="359"/>
      <c r="AB520" s="360"/>
      <c r="AC520" s="359"/>
      <c r="AD520" s="359"/>
    </row>
    <row r="521" spans="1:30" s="217" customFormat="1" ht="12">
      <c r="A521" s="364">
        <f t="shared" si="18"/>
        <v>517</v>
      </c>
      <c r="B521" s="361" t="s">
        <v>171</v>
      </c>
      <c r="C521" s="361" t="s">
        <v>80</v>
      </c>
      <c r="D521" s="362" t="s">
        <v>1104</v>
      </c>
      <c r="E521" s="361" t="s">
        <v>100</v>
      </c>
      <c r="F521" s="361" t="s">
        <v>390</v>
      </c>
      <c r="G521" s="363" t="s">
        <v>1217</v>
      </c>
      <c r="H521" s="203"/>
      <c r="I521" s="196"/>
      <c r="J521" s="227"/>
      <c r="K521" s="446">
        <v>0.029097222222222222</v>
      </c>
      <c r="L521" s="198"/>
      <c r="M521" s="198"/>
      <c r="N521" s="485">
        <f>H521+I521+J521+K521+L521+M521</f>
        <v>0.029097222222222222</v>
      </c>
      <c r="O521" s="424"/>
      <c r="P521" s="199"/>
      <c r="Q521" s="205"/>
      <c r="R521" s="457">
        <v>1</v>
      </c>
      <c r="S521" s="200"/>
      <c r="T521" s="200"/>
      <c r="U521" s="474">
        <f t="shared" si="23"/>
        <v>1</v>
      </c>
      <c r="V521" s="358">
        <v>1</v>
      </c>
      <c r="W521" s="359">
        <f t="shared" si="24"/>
        <v>1</v>
      </c>
      <c r="X521" s="359"/>
      <c r="Y521" s="359"/>
      <c r="Z521" s="359"/>
      <c r="AA521" s="359"/>
      <c r="AB521" s="360"/>
      <c r="AC521" s="359"/>
      <c r="AD521" s="359"/>
    </row>
    <row r="522" spans="1:30" s="367" customFormat="1" ht="12">
      <c r="A522" s="364">
        <f t="shared" si="18"/>
        <v>518</v>
      </c>
      <c r="B522" s="208" t="s">
        <v>3343</v>
      </c>
      <c r="C522" s="208" t="s">
        <v>27</v>
      </c>
      <c r="D522" s="208" t="s">
        <v>1104</v>
      </c>
      <c r="E522" s="372">
        <v>1993</v>
      </c>
      <c r="F522" s="208" t="s">
        <v>390</v>
      </c>
      <c r="G522" s="373" t="s">
        <v>3344</v>
      </c>
      <c r="H522" s="225"/>
      <c r="I522" s="199"/>
      <c r="J522" s="227"/>
      <c r="K522" s="446"/>
      <c r="L522" s="255">
        <v>0.029108796296296296</v>
      </c>
      <c r="M522" s="208"/>
      <c r="N522" s="485">
        <f>H522+I522+J522+K522+L522+M522</f>
        <v>0.029108796296296296</v>
      </c>
      <c r="O522" s="424"/>
      <c r="P522" s="199"/>
      <c r="Q522" s="205"/>
      <c r="R522" s="457"/>
      <c r="S522" s="200">
        <v>1</v>
      </c>
      <c r="T522" s="200"/>
      <c r="U522" s="474">
        <f t="shared" si="23"/>
        <v>1</v>
      </c>
      <c r="V522" s="358">
        <v>1</v>
      </c>
      <c r="W522" s="359">
        <f t="shared" si="24"/>
        <v>1</v>
      </c>
      <c r="X522" s="366"/>
      <c r="Y522" s="366"/>
      <c r="Z522" s="366"/>
      <c r="AA522" s="366"/>
      <c r="AB522" s="369"/>
      <c r="AC522" s="366"/>
      <c r="AD522" s="366"/>
    </row>
    <row r="523" spans="1:30" s="367" customFormat="1" ht="12">
      <c r="A523" s="364">
        <f t="shared" si="18"/>
        <v>519</v>
      </c>
      <c r="B523" s="361" t="s">
        <v>1298</v>
      </c>
      <c r="C523" s="361" t="s">
        <v>3741</v>
      </c>
      <c r="D523" s="362" t="s">
        <v>1104</v>
      </c>
      <c r="E523" s="361" t="s">
        <v>34</v>
      </c>
      <c r="F523" s="361" t="s">
        <v>390</v>
      </c>
      <c r="G523" s="363" t="s">
        <v>118</v>
      </c>
      <c r="H523" s="203"/>
      <c r="I523" s="196"/>
      <c r="J523" s="227">
        <v>0.029108796296296296</v>
      </c>
      <c r="K523" s="446"/>
      <c r="L523" s="198"/>
      <c r="M523" s="198"/>
      <c r="N523" s="485">
        <f>H523+I523+J523+K523+L523+M523</f>
        <v>0.029108796296296296</v>
      </c>
      <c r="O523" s="424"/>
      <c r="P523" s="199"/>
      <c r="Q523" s="205">
        <v>1</v>
      </c>
      <c r="R523" s="457"/>
      <c r="S523" s="200"/>
      <c r="T523" s="200"/>
      <c r="U523" s="474">
        <f t="shared" si="23"/>
        <v>1</v>
      </c>
      <c r="V523" s="358">
        <v>1</v>
      </c>
      <c r="W523" s="359">
        <f t="shared" si="24"/>
        <v>1</v>
      </c>
      <c r="X523" s="366"/>
      <c r="Y523" s="366"/>
      <c r="Z523" s="366"/>
      <c r="AA523" s="366"/>
      <c r="AB523" s="369"/>
      <c r="AC523" s="366"/>
      <c r="AD523" s="366"/>
    </row>
    <row r="524" spans="1:30" s="217" customFormat="1" ht="12">
      <c r="A524" s="364">
        <f t="shared" si="18"/>
        <v>520</v>
      </c>
      <c r="B524" s="362" t="s">
        <v>1569</v>
      </c>
      <c r="C524" s="362" t="s">
        <v>3744</v>
      </c>
      <c r="D524" s="362" t="s">
        <v>1104</v>
      </c>
      <c r="E524" s="362" t="s">
        <v>3861</v>
      </c>
      <c r="F524" s="362" t="s">
        <v>390</v>
      </c>
      <c r="G524" s="365" t="s">
        <v>1570</v>
      </c>
      <c r="H524" s="203"/>
      <c r="I524" s="207"/>
      <c r="J524" s="227"/>
      <c r="K524" s="446">
        <v>0.029143518518518517</v>
      </c>
      <c r="L524" s="198"/>
      <c r="M524" s="198"/>
      <c r="N524" s="485">
        <f>H524+I524+J524+K524+L524+M524</f>
        <v>0.029143518518518517</v>
      </c>
      <c r="O524" s="424"/>
      <c r="P524" s="199"/>
      <c r="Q524" s="205"/>
      <c r="R524" s="457">
        <v>1</v>
      </c>
      <c r="S524" s="200"/>
      <c r="T524" s="200"/>
      <c r="U524" s="474">
        <f t="shared" si="23"/>
        <v>1</v>
      </c>
      <c r="V524" s="358">
        <v>1</v>
      </c>
      <c r="W524" s="359">
        <f t="shared" si="24"/>
        <v>1</v>
      </c>
      <c r="X524" s="359"/>
      <c r="Y524" s="359"/>
      <c r="Z524" s="359"/>
      <c r="AA524" s="359"/>
      <c r="AB524" s="360"/>
      <c r="AC524" s="359"/>
      <c r="AD524" s="359"/>
    </row>
    <row r="525" spans="1:30" s="217" customFormat="1" ht="12">
      <c r="A525" s="364">
        <f t="shared" si="18"/>
        <v>521</v>
      </c>
      <c r="B525" s="362" t="s">
        <v>608</v>
      </c>
      <c r="C525" s="362" t="s">
        <v>3741</v>
      </c>
      <c r="D525" s="362" t="s">
        <v>1104</v>
      </c>
      <c r="E525" s="362">
        <v>1987</v>
      </c>
      <c r="F525" s="362" t="s">
        <v>390</v>
      </c>
      <c r="G525" s="365" t="s">
        <v>405</v>
      </c>
      <c r="H525" s="203">
        <v>0.029143518518518517</v>
      </c>
      <c r="I525" s="207"/>
      <c r="J525" s="227"/>
      <c r="K525" s="446"/>
      <c r="L525" s="198"/>
      <c r="M525" s="198"/>
      <c r="N525" s="485">
        <f>H525+I525+J525+K525+L525+M525</f>
        <v>0.029143518518518517</v>
      </c>
      <c r="O525" s="424">
        <v>1</v>
      </c>
      <c r="P525" s="199"/>
      <c r="Q525" s="205"/>
      <c r="R525" s="457"/>
      <c r="S525" s="200"/>
      <c r="T525" s="200"/>
      <c r="U525" s="474">
        <f t="shared" si="23"/>
        <v>1</v>
      </c>
      <c r="V525" s="358">
        <v>1</v>
      </c>
      <c r="W525" s="359">
        <f t="shared" si="24"/>
        <v>1</v>
      </c>
      <c r="X525" s="359"/>
      <c r="Y525" s="359"/>
      <c r="Z525" s="359"/>
      <c r="AA525" s="359"/>
      <c r="AB525" s="360"/>
      <c r="AC525" s="359"/>
      <c r="AD525" s="359"/>
    </row>
    <row r="526" spans="1:30" s="217" customFormat="1" ht="12">
      <c r="A526" s="364">
        <f t="shared" si="18"/>
        <v>522</v>
      </c>
      <c r="B526" s="208" t="s">
        <v>3345</v>
      </c>
      <c r="C526" s="208" t="s">
        <v>70</v>
      </c>
      <c r="D526" s="208" t="s">
        <v>1104</v>
      </c>
      <c r="E526" s="372">
        <v>1968</v>
      </c>
      <c r="F526" s="208" t="s">
        <v>390</v>
      </c>
      <c r="G526" s="373" t="s">
        <v>3346</v>
      </c>
      <c r="H526" s="225"/>
      <c r="I526" s="199"/>
      <c r="J526" s="227"/>
      <c r="K526" s="446"/>
      <c r="L526" s="255">
        <v>0.029143518518518517</v>
      </c>
      <c r="M526" s="208"/>
      <c r="N526" s="485">
        <f>H526+I526+J526+K526+L526+M526</f>
        <v>0.029143518518518517</v>
      </c>
      <c r="O526" s="424"/>
      <c r="P526" s="199"/>
      <c r="Q526" s="205"/>
      <c r="R526" s="458"/>
      <c r="S526" s="200">
        <v>1</v>
      </c>
      <c r="T526" s="200"/>
      <c r="U526" s="474">
        <f t="shared" si="23"/>
        <v>1</v>
      </c>
      <c r="V526" s="358">
        <v>1</v>
      </c>
      <c r="W526" s="359">
        <f t="shared" si="24"/>
        <v>1</v>
      </c>
      <c r="X526" s="359"/>
      <c r="Y526" s="359"/>
      <c r="Z526" s="359"/>
      <c r="AA526" s="359"/>
      <c r="AB526" s="360"/>
      <c r="AC526" s="359"/>
      <c r="AD526" s="359"/>
    </row>
    <row r="527" spans="1:30" s="217" customFormat="1" ht="12">
      <c r="A527" s="364">
        <f t="shared" si="18"/>
        <v>523</v>
      </c>
      <c r="B527" s="375" t="s">
        <v>1998</v>
      </c>
      <c r="C527" s="375" t="s">
        <v>314</v>
      </c>
      <c r="D527" s="375" t="s">
        <v>1104</v>
      </c>
      <c r="E527" s="375">
        <v>1970</v>
      </c>
      <c r="F527" s="361" t="s">
        <v>390</v>
      </c>
      <c r="G527" s="376" t="s">
        <v>3734</v>
      </c>
      <c r="H527" s="203"/>
      <c r="I527" s="223"/>
      <c r="J527" s="227">
        <v>0.029143518518518517</v>
      </c>
      <c r="K527" s="446"/>
      <c r="L527" s="198"/>
      <c r="M527" s="198"/>
      <c r="N527" s="485">
        <f>H527+I527+J527+K527+L527+M527</f>
        <v>0.029143518518518517</v>
      </c>
      <c r="O527" s="424"/>
      <c r="P527" s="199"/>
      <c r="Q527" s="205">
        <v>1</v>
      </c>
      <c r="R527" s="457"/>
      <c r="S527" s="200"/>
      <c r="T527" s="200"/>
      <c r="U527" s="474">
        <f t="shared" si="23"/>
        <v>1</v>
      </c>
      <c r="V527" s="358">
        <v>1</v>
      </c>
      <c r="W527" s="359">
        <f t="shared" si="24"/>
        <v>1</v>
      </c>
      <c r="X527" s="359"/>
      <c r="Y527" s="359"/>
      <c r="Z527" s="359"/>
      <c r="AA527" s="359"/>
      <c r="AB527" s="360"/>
      <c r="AC527" s="359"/>
      <c r="AD527" s="359"/>
    </row>
    <row r="528" spans="1:30" s="217" customFormat="1" ht="12">
      <c r="A528" s="364">
        <f t="shared" si="18"/>
        <v>524</v>
      </c>
      <c r="B528" s="362" t="s">
        <v>1571</v>
      </c>
      <c r="C528" s="362" t="s">
        <v>235</v>
      </c>
      <c r="D528" s="362" t="s">
        <v>1104</v>
      </c>
      <c r="E528" s="362" t="s">
        <v>294</v>
      </c>
      <c r="F528" s="362" t="s">
        <v>390</v>
      </c>
      <c r="G528" s="365" t="s">
        <v>1217</v>
      </c>
      <c r="H528" s="203"/>
      <c r="I528" s="207"/>
      <c r="J528" s="227"/>
      <c r="K528" s="446">
        <v>0.029166666666666664</v>
      </c>
      <c r="L528" s="198"/>
      <c r="M528" s="198"/>
      <c r="N528" s="485">
        <f>H528+I528+J528+K528+L528+M528</f>
        <v>0.029166666666666664</v>
      </c>
      <c r="O528" s="424"/>
      <c r="P528" s="199"/>
      <c r="Q528" s="205"/>
      <c r="R528" s="458">
        <v>1</v>
      </c>
      <c r="S528" s="200"/>
      <c r="T528" s="200"/>
      <c r="U528" s="474">
        <f t="shared" si="23"/>
        <v>1</v>
      </c>
      <c r="V528" s="359">
        <v>1</v>
      </c>
      <c r="W528" s="359">
        <f t="shared" si="24"/>
        <v>1</v>
      </c>
      <c r="X528" s="359"/>
      <c r="Y528" s="359"/>
      <c r="Z528" s="359"/>
      <c r="AA528" s="359"/>
      <c r="AB528" s="360"/>
      <c r="AC528" s="359"/>
      <c r="AD528" s="359"/>
    </row>
    <row r="529" spans="1:30" s="217" customFormat="1" ht="12">
      <c r="A529" s="364">
        <f t="shared" si="18"/>
        <v>525</v>
      </c>
      <c r="B529" s="208" t="s">
        <v>1572</v>
      </c>
      <c r="C529" s="208" t="s">
        <v>168</v>
      </c>
      <c r="D529" s="208" t="s">
        <v>1104</v>
      </c>
      <c r="E529" s="372" t="s">
        <v>78</v>
      </c>
      <c r="F529" s="208" t="s">
        <v>390</v>
      </c>
      <c r="G529" s="373" t="s">
        <v>109</v>
      </c>
      <c r="H529" s="225"/>
      <c r="I529" s="199"/>
      <c r="J529" s="227"/>
      <c r="K529" s="446">
        <v>0.02917824074074074</v>
      </c>
      <c r="L529" s="198"/>
      <c r="M529" s="208"/>
      <c r="N529" s="485">
        <f>H529+I529+J529+K529+L529+M529</f>
        <v>0.02917824074074074</v>
      </c>
      <c r="O529" s="424"/>
      <c r="P529" s="199"/>
      <c r="Q529" s="205"/>
      <c r="R529" s="457">
        <v>1</v>
      </c>
      <c r="S529" s="200"/>
      <c r="T529" s="200"/>
      <c r="U529" s="474">
        <f t="shared" si="23"/>
        <v>1</v>
      </c>
      <c r="V529" s="358">
        <v>1</v>
      </c>
      <c r="W529" s="359">
        <f t="shared" si="24"/>
        <v>1</v>
      </c>
      <c r="X529" s="359"/>
      <c r="Y529" s="359"/>
      <c r="Z529" s="359"/>
      <c r="AA529" s="359"/>
      <c r="AB529" s="360"/>
      <c r="AC529" s="359"/>
      <c r="AD529" s="359"/>
    </row>
    <row r="530" spans="1:30" s="217" customFormat="1" ht="12">
      <c r="A530" s="364">
        <f t="shared" si="18"/>
        <v>526</v>
      </c>
      <c r="B530" s="208" t="s">
        <v>3348</v>
      </c>
      <c r="C530" s="208" t="s">
        <v>3718</v>
      </c>
      <c r="D530" s="208" t="s">
        <v>1104</v>
      </c>
      <c r="E530" s="372">
        <v>1991</v>
      </c>
      <c r="F530" s="208" t="s">
        <v>390</v>
      </c>
      <c r="G530" s="373" t="s">
        <v>3349</v>
      </c>
      <c r="H530" s="225"/>
      <c r="I530" s="199"/>
      <c r="J530" s="227"/>
      <c r="K530" s="446"/>
      <c r="L530" s="255">
        <v>0.029201388888888888</v>
      </c>
      <c r="M530" s="208"/>
      <c r="N530" s="485">
        <f>H530+I530+J530+K530+L530+M530</f>
        <v>0.029201388888888888</v>
      </c>
      <c r="O530" s="424"/>
      <c r="P530" s="199"/>
      <c r="Q530" s="205"/>
      <c r="R530" s="457"/>
      <c r="S530" s="200">
        <v>1</v>
      </c>
      <c r="T530" s="200"/>
      <c r="U530" s="474">
        <f t="shared" si="23"/>
        <v>1</v>
      </c>
      <c r="V530" s="358">
        <v>1</v>
      </c>
      <c r="W530" s="359">
        <f t="shared" si="24"/>
        <v>1</v>
      </c>
      <c r="X530" s="359"/>
      <c r="Y530" s="359"/>
      <c r="Z530" s="359"/>
      <c r="AA530" s="359"/>
      <c r="AB530" s="360"/>
      <c r="AC530" s="359"/>
      <c r="AD530" s="359"/>
    </row>
    <row r="531" spans="1:30" s="217" customFormat="1" ht="12">
      <c r="A531" s="364">
        <f t="shared" si="18"/>
        <v>527</v>
      </c>
      <c r="B531" s="378" t="s">
        <v>1573</v>
      </c>
      <c r="C531" s="378" t="s">
        <v>309</v>
      </c>
      <c r="D531" s="362" t="s">
        <v>1104</v>
      </c>
      <c r="E531" s="378" t="s">
        <v>100</v>
      </c>
      <c r="F531" s="362" t="s">
        <v>390</v>
      </c>
      <c r="G531" s="379" t="s">
        <v>1288</v>
      </c>
      <c r="H531" s="211"/>
      <c r="I531" s="207"/>
      <c r="J531" s="227"/>
      <c r="K531" s="446">
        <v>0.029224537037037035</v>
      </c>
      <c r="L531" s="198"/>
      <c r="M531" s="198"/>
      <c r="N531" s="485">
        <f>H531+I531+J531+K531+L531+M531</f>
        <v>0.029224537037037035</v>
      </c>
      <c r="O531" s="424"/>
      <c r="P531" s="199"/>
      <c r="Q531" s="205"/>
      <c r="R531" s="458">
        <v>1</v>
      </c>
      <c r="S531" s="200"/>
      <c r="T531" s="200"/>
      <c r="U531" s="474">
        <f t="shared" si="23"/>
        <v>1</v>
      </c>
      <c r="V531" s="358">
        <v>1</v>
      </c>
      <c r="W531" s="359">
        <f t="shared" si="24"/>
        <v>1</v>
      </c>
      <c r="X531" s="359"/>
      <c r="Y531" s="359"/>
      <c r="Z531" s="359"/>
      <c r="AA531" s="359"/>
      <c r="AB531" s="360"/>
      <c r="AC531" s="359"/>
      <c r="AD531" s="359"/>
    </row>
    <row r="532" spans="1:30" s="217" customFormat="1" ht="12">
      <c r="A532" s="364">
        <f aca="true" t="shared" si="25" ref="A532:A668">A531+1</f>
        <v>528</v>
      </c>
      <c r="B532" s="208" t="s">
        <v>3343</v>
      </c>
      <c r="C532" s="208" t="s">
        <v>27</v>
      </c>
      <c r="D532" s="208" t="s">
        <v>1104</v>
      </c>
      <c r="E532" s="372">
        <v>1990</v>
      </c>
      <c r="F532" s="208" t="s">
        <v>390</v>
      </c>
      <c r="G532" s="373" t="s">
        <v>3347</v>
      </c>
      <c r="H532" s="225"/>
      <c r="I532" s="199"/>
      <c r="J532" s="227"/>
      <c r="K532" s="446"/>
      <c r="L532" s="255">
        <v>0.02922453703703704</v>
      </c>
      <c r="M532" s="208"/>
      <c r="N532" s="485">
        <f>H532+I532+J532+K532+L532+M532</f>
        <v>0.02922453703703704</v>
      </c>
      <c r="O532" s="424"/>
      <c r="P532" s="199"/>
      <c r="Q532" s="205"/>
      <c r="R532" s="457"/>
      <c r="S532" s="200">
        <v>1</v>
      </c>
      <c r="T532" s="200"/>
      <c r="U532" s="474">
        <f t="shared" si="23"/>
        <v>1</v>
      </c>
      <c r="V532" s="358">
        <v>1</v>
      </c>
      <c r="W532" s="359">
        <f t="shared" si="24"/>
        <v>1</v>
      </c>
      <c r="X532" s="359"/>
      <c r="Y532" s="359"/>
      <c r="Z532" s="359"/>
      <c r="AA532" s="359"/>
      <c r="AB532" s="360"/>
      <c r="AC532" s="359"/>
      <c r="AD532" s="359"/>
    </row>
    <row r="533" spans="1:30" s="217" customFormat="1" ht="12">
      <c r="A533" s="364">
        <f t="shared" si="25"/>
        <v>529</v>
      </c>
      <c r="B533" s="361" t="s">
        <v>1574</v>
      </c>
      <c r="C533" s="361" t="s">
        <v>3728</v>
      </c>
      <c r="D533" s="362" t="s">
        <v>1104</v>
      </c>
      <c r="E533" s="361" t="s">
        <v>3814</v>
      </c>
      <c r="F533" s="361" t="s">
        <v>390</v>
      </c>
      <c r="G533" s="363" t="s">
        <v>1217</v>
      </c>
      <c r="H533" s="203"/>
      <c r="I533" s="196"/>
      <c r="J533" s="227"/>
      <c r="K533" s="446">
        <v>0.029247685185185182</v>
      </c>
      <c r="L533" s="198"/>
      <c r="M533" s="198"/>
      <c r="N533" s="485">
        <f>H533+I533+J533+K533+L533+M533</f>
        <v>0.029247685185185182</v>
      </c>
      <c r="O533" s="424"/>
      <c r="P533" s="199"/>
      <c r="Q533" s="205"/>
      <c r="R533" s="458">
        <v>1</v>
      </c>
      <c r="S533" s="200"/>
      <c r="T533" s="200"/>
      <c r="U533" s="474">
        <f t="shared" si="23"/>
        <v>1</v>
      </c>
      <c r="V533" s="358">
        <v>1</v>
      </c>
      <c r="W533" s="359">
        <f t="shared" si="24"/>
        <v>1</v>
      </c>
      <c r="X533" s="359"/>
      <c r="Y533" s="359"/>
      <c r="Z533" s="359"/>
      <c r="AA533" s="359"/>
      <c r="AB533" s="360"/>
      <c r="AC533" s="359"/>
      <c r="AD533" s="359"/>
    </row>
    <row r="534" spans="1:30" s="217" customFormat="1" ht="12">
      <c r="A534" s="364">
        <f t="shared" si="25"/>
        <v>530</v>
      </c>
      <c r="B534" s="378" t="s">
        <v>1575</v>
      </c>
      <c r="C534" s="378" t="s">
        <v>3778</v>
      </c>
      <c r="D534" s="362" t="s">
        <v>1104</v>
      </c>
      <c r="E534" s="378" t="s">
        <v>3787</v>
      </c>
      <c r="F534" s="362" t="s">
        <v>390</v>
      </c>
      <c r="G534" s="379" t="s">
        <v>1576</v>
      </c>
      <c r="H534" s="211"/>
      <c r="I534" s="207"/>
      <c r="J534" s="227"/>
      <c r="K534" s="446">
        <v>0.029270833333333333</v>
      </c>
      <c r="L534" s="198"/>
      <c r="M534" s="198"/>
      <c r="N534" s="485">
        <f>H534+I534+J534+K534+L534+M534</f>
        <v>0.029270833333333333</v>
      </c>
      <c r="O534" s="424"/>
      <c r="P534" s="199"/>
      <c r="Q534" s="205"/>
      <c r="R534" s="457">
        <v>1</v>
      </c>
      <c r="S534" s="200"/>
      <c r="T534" s="200"/>
      <c r="U534" s="474">
        <f t="shared" si="23"/>
        <v>1</v>
      </c>
      <c r="V534" s="358">
        <v>1</v>
      </c>
      <c r="W534" s="359">
        <f t="shared" si="24"/>
        <v>1</v>
      </c>
      <c r="X534" s="359"/>
      <c r="Y534" s="359"/>
      <c r="Z534" s="359"/>
      <c r="AA534" s="359"/>
      <c r="AB534" s="360"/>
      <c r="AC534" s="359"/>
      <c r="AD534" s="359"/>
    </row>
    <row r="535" spans="1:30" s="217" customFormat="1" ht="12">
      <c r="A535" s="364">
        <f t="shared" si="25"/>
        <v>531</v>
      </c>
      <c r="B535" s="361" t="s">
        <v>307</v>
      </c>
      <c r="C535" s="361" t="s">
        <v>3809</v>
      </c>
      <c r="D535" s="362" t="s">
        <v>1104</v>
      </c>
      <c r="E535" s="361" t="s">
        <v>3848</v>
      </c>
      <c r="F535" s="361" t="s">
        <v>390</v>
      </c>
      <c r="G535" s="363" t="s">
        <v>3758</v>
      </c>
      <c r="H535" s="203"/>
      <c r="I535" s="196">
        <v>0.029270833333333333</v>
      </c>
      <c r="J535" s="227"/>
      <c r="K535" s="446"/>
      <c r="L535" s="198"/>
      <c r="M535" s="198"/>
      <c r="N535" s="485">
        <f>H535+I535+J535+K535+L535+M535</f>
        <v>0.029270833333333333</v>
      </c>
      <c r="O535" s="424"/>
      <c r="P535" s="199">
        <v>1</v>
      </c>
      <c r="Q535" s="205"/>
      <c r="R535" s="457"/>
      <c r="S535" s="200"/>
      <c r="T535" s="200"/>
      <c r="U535" s="474">
        <f t="shared" si="23"/>
        <v>1</v>
      </c>
      <c r="V535" s="358">
        <v>1</v>
      </c>
      <c r="W535" s="359">
        <f t="shared" si="24"/>
        <v>1</v>
      </c>
      <c r="X535" s="359"/>
      <c r="Y535" s="359"/>
      <c r="Z535" s="359"/>
      <c r="AA535" s="359"/>
      <c r="AB535" s="360"/>
      <c r="AC535" s="359"/>
      <c r="AD535" s="359"/>
    </row>
    <row r="536" spans="1:30" s="217" customFormat="1" ht="12">
      <c r="A536" s="364">
        <f t="shared" si="25"/>
        <v>532</v>
      </c>
      <c r="B536" s="361" t="s">
        <v>1973</v>
      </c>
      <c r="C536" s="361" t="s">
        <v>3832</v>
      </c>
      <c r="D536" s="362" t="s">
        <v>1104</v>
      </c>
      <c r="E536" s="361">
        <v>1978</v>
      </c>
      <c r="F536" s="361" t="s">
        <v>390</v>
      </c>
      <c r="G536" s="363" t="s">
        <v>1121</v>
      </c>
      <c r="H536" s="211"/>
      <c r="I536" s="196"/>
      <c r="J536" s="227">
        <v>0.029282407407407406</v>
      </c>
      <c r="K536" s="446"/>
      <c r="L536" s="198"/>
      <c r="M536" s="198"/>
      <c r="N536" s="485">
        <f>H536+I536+J536+K536+L536+M536</f>
        <v>0.029282407407407406</v>
      </c>
      <c r="O536" s="424"/>
      <c r="P536" s="199"/>
      <c r="Q536" s="205">
        <v>1</v>
      </c>
      <c r="R536" s="457"/>
      <c r="S536" s="200"/>
      <c r="T536" s="200"/>
      <c r="U536" s="474">
        <f t="shared" si="23"/>
        <v>1</v>
      </c>
      <c r="V536" s="358">
        <v>1</v>
      </c>
      <c r="W536" s="359">
        <f t="shared" si="24"/>
        <v>1</v>
      </c>
      <c r="X536" s="359"/>
      <c r="Y536" s="359"/>
      <c r="Z536" s="359"/>
      <c r="AA536" s="359"/>
      <c r="AB536" s="360"/>
      <c r="AC536" s="359"/>
      <c r="AD536" s="359"/>
    </row>
    <row r="537" spans="1:30" s="217" customFormat="1" ht="12">
      <c r="A537" s="364">
        <f t="shared" si="25"/>
        <v>533</v>
      </c>
      <c r="B537" s="361" t="s">
        <v>1399</v>
      </c>
      <c r="C537" s="361" t="s">
        <v>1170</v>
      </c>
      <c r="D537" s="362" t="s">
        <v>1104</v>
      </c>
      <c r="E537" s="361" t="s">
        <v>3798</v>
      </c>
      <c r="F537" s="361" t="s">
        <v>390</v>
      </c>
      <c r="G537" s="363" t="s">
        <v>3795</v>
      </c>
      <c r="H537" s="203"/>
      <c r="I537" s="196"/>
      <c r="J537" s="227">
        <v>0.029340277777777778</v>
      </c>
      <c r="K537" s="446"/>
      <c r="L537" s="198"/>
      <c r="M537" s="198"/>
      <c r="N537" s="485">
        <f>H537+I537+J537+K537+L537+M537</f>
        <v>0.029340277777777778</v>
      </c>
      <c r="O537" s="424"/>
      <c r="P537" s="199"/>
      <c r="Q537" s="205">
        <v>1</v>
      </c>
      <c r="R537" s="457"/>
      <c r="S537" s="200"/>
      <c r="T537" s="200"/>
      <c r="U537" s="474">
        <f t="shared" si="23"/>
        <v>1</v>
      </c>
      <c r="V537" s="358">
        <v>1</v>
      </c>
      <c r="W537" s="359">
        <f t="shared" si="24"/>
        <v>1</v>
      </c>
      <c r="X537" s="359"/>
      <c r="Y537" s="359"/>
      <c r="Z537" s="359"/>
      <c r="AA537" s="359"/>
      <c r="AB537" s="360"/>
      <c r="AC537" s="359"/>
      <c r="AD537" s="359"/>
    </row>
    <row r="538" spans="1:30" s="217" customFormat="1" ht="12">
      <c r="A538" s="364">
        <f t="shared" si="25"/>
        <v>534</v>
      </c>
      <c r="B538" s="362" t="s">
        <v>1414</v>
      </c>
      <c r="C538" s="362" t="s">
        <v>811</v>
      </c>
      <c r="D538" s="362" t="s">
        <v>1104</v>
      </c>
      <c r="E538" s="362" t="s">
        <v>3806</v>
      </c>
      <c r="F538" s="362" t="s">
        <v>390</v>
      </c>
      <c r="G538" s="365" t="s">
        <v>1415</v>
      </c>
      <c r="H538" s="203"/>
      <c r="I538" s="207"/>
      <c r="J538" s="227">
        <v>0.029340277777777778</v>
      </c>
      <c r="K538" s="446"/>
      <c r="L538" s="198"/>
      <c r="M538" s="198"/>
      <c r="N538" s="485">
        <f>H538+I538+J538+K538+L538+M538</f>
        <v>0.029340277777777778</v>
      </c>
      <c r="O538" s="424"/>
      <c r="P538" s="199"/>
      <c r="Q538" s="205">
        <v>1</v>
      </c>
      <c r="R538" s="458"/>
      <c r="S538" s="200"/>
      <c r="T538" s="200"/>
      <c r="U538" s="474">
        <f t="shared" si="23"/>
        <v>1</v>
      </c>
      <c r="V538" s="358">
        <v>1</v>
      </c>
      <c r="W538" s="359">
        <f t="shared" si="24"/>
        <v>1</v>
      </c>
      <c r="X538" s="359"/>
      <c r="Y538" s="359"/>
      <c r="Z538" s="359"/>
      <c r="AA538" s="359"/>
      <c r="AB538" s="360"/>
      <c r="AC538" s="359"/>
      <c r="AD538" s="359"/>
    </row>
    <row r="539" spans="1:30" s="217" customFormat="1" ht="12">
      <c r="A539" s="364">
        <f t="shared" si="25"/>
        <v>535</v>
      </c>
      <c r="B539" s="375" t="s">
        <v>1577</v>
      </c>
      <c r="C539" s="375" t="s">
        <v>1118</v>
      </c>
      <c r="D539" s="208" t="s">
        <v>1104</v>
      </c>
      <c r="E539" s="375" t="s">
        <v>34</v>
      </c>
      <c r="F539" s="208" t="s">
        <v>390</v>
      </c>
      <c r="G539" s="376" t="s">
        <v>1260</v>
      </c>
      <c r="H539" s="203"/>
      <c r="I539" s="223"/>
      <c r="J539" s="227"/>
      <c r="K539" s="446">
        <v>0.029398148148148145</v>
      </c>
      <c r="L539" s="198"/>
      <c r="M539" s="198"/>
      <c r="N539" s="485">
        <f>H539+I539+J539+K539+L539+M539</f>
        <v>0.029398148148148145</v>
      </c>
      <c r="O539" s="424"/>
      <c r="P539" s="199"/>
      <c r="Q539" s="205"/>
      <c r="R539" s="457">
        <v>1</v>
      </c>
      <c r="S539" s="200"/>
      <c r="T539" s="200"/>
      <c r="U539" s="474">
        <f t="shared" si="23"/>
        <v>1</v>
      </c>
      <c r="V539" s="358">
        <v>1</v>
      </c>
      <c r="W539" s="359">
        <f t="shared" si="24"/>
        <v>1</v>
      </c>
      <c r="X539" s="359"/>
      <c r="Y539" s="359"/>
      <c r="Z539" s="359"/>
      <c r="AA539" s="359"/>
      <c r="AB539" s="360"/>
      <c r="AC539" s="359"/>
      <c r="AD539" s="359"/>
    </row>
    <row r="540" spans="1:30" s="217" customFormat="1" ht="12">
      <c r="A540" s="364">
        <f t="shared" si="25"/>
        <v>536</v>
      </c>
      <c r="B540" s="362" t="s">
        <v>1578</v>
      </c>
      <c r="C540" s="362" t="s">
        <v>3778</v>
      </c>
      <c r="D540" s="362" t="s">
        <v>1104</v>
      </c>
      <c r="E540" s="362" t="s">
        <v>3848</v>
      </c>
      <c r="F540" s="362" t="s">
        <v>390</v>
      </c>
      <c r="G540" s="365" t="s">
        <v>1579</v>
      </c>
      <c r="H540" s="203"/>
      <c r="I540" s="207"/>
      <c r="J540" s="227"/>
      <c r="K540" s="446">
        <v>0.02940972222222222</v>
      </c>
      <c r="L540" s="198"/>
      <c r="M540" s="198"/>
      <c r="N540" s="485">
        <f>H540+I540+J540+K540+L540+M540</f>
        <v>0.02940972222222222</v>
      </c>
      <c r="O540" s="424"/>
      <c r="P540" s="199"/>
      <c r="Q540" s="205"/>
      <c r="R540" s="458">
        <v>1</v>
      </c>
      <c r="S540" s="200"/>
      <c r="T540" s="200"/>
      <c r="U540" s="474">
        <f t="shared" si="23"/>
        <v>1</v>
      </c>
      <c r="V540" s="358">
        <v>1</v>
      </c>
      <c r="W540" s="359">
        <f t="shared" si="24"/>
        <v>1</v>
      </c>
      <c r="X540" s="359"/>
      <c r="Y540" s="359"/>
      <c r="Z540" s="359"/>
      <c r="AA540" s="359"/>
      <c r="AB540" s="360"/>
      <c r="AC540" s="359"/>
      <c r="AD540" s="359"/>
    </row>
    <row r="541" spans="1:30" s="217" customFormat="1" ht="12">
      <c r="A541" s="364">
        <f t="shared" si="25"/>
        <v>537</v>
      </c>
      <c r="B541" s="208" t="s">
        <v>1451</v>
      </c>
      <c r="C541" s="208" t="s">
        <v>3800</v>
      </c>
      <c r="D541" s="362" t="s">
        <v>1104</v>
      </c>
      <c r="E541" s="372" t="s">
        <v>3772</v>
      </c>
      <c r="F541" s="208" t="s">
        <v>390</v>
      </c>
      <c r="G541" s="373" t="s">
        <v>1450</v>
      </c>
      <c r="H541" s="225"/>
      <c r="I541" s="199"/>
      <c r="J541" s="227">
        <v>0.02940972222222222</v>
      </c>
      <c r="K541" s="446"/>
      <c r="L541" s="198"/>
      <c r="M541" s="208"/>
      <c r="N541" s="485">
        <f>H541+I541+J541+K541+L541+M541</f>
        <v>0.02940972222222222</v>
      </c>
      <c r="O541" s="424"/>
      <c r="P541" s="199"/>
      <c r="Q541" s="205">
        <v>1</v>
      </c>
      <c r="R541" s="458"/>
      <c r="S541" s="200"/>
      <c r="T541" s="200"/>
      <c r="U541" s="474">
        <f t="shared" si="23"/>
        <v>1</v>
      </c>
      <c r="V541" s="359">
        <v>1</v>
      </c>
      <c r="W541" s="359">
        <f t="shared" si="24"/>
        <v>1</v>
      </c>
      <c r="X541" s="359"/>
      <c r="Y541" s="359"/>
      <c r="Z541" s="359"/>
      <c r="AA541" s="359"/>
      <c r="AB541" s="360"/>
      <c r="AC541" s="359"/>
      <c r="AD541" s="359"/>
    </row>
    <row r="542" spans="1:30" s="217" customFormat="1" ht="12">
      <c r="A542" s="364">
        <f t="shared" si="25"/>
        <v>538</v>
      </c>
      <c r="B542" s="208" t="s">
        <v>1580</v>
      </c>
      <c r="C542" s="208" t="s">
        <v>3842</v>
      </c>
      <c r="D542" s="208" t="s">
        <v>1104</v>
      </c>
      <c r="E542" s="372" t="s">
        <v>3806</v>
      </c>
      <c r="F542" s="208" t="s">
        <v>390</v>
      </c>
      <c r="G542" s="373" t="s">
        <v>1195</v>
      </c>
      <c r="H542" s="225"/>
      <c r="I542" s="199"/>
      <c r="J542" s="227"/>
      <c r="K542" s="446">
        <v>0.029421296296296296</v>
      </c>
      <c r="L542" s="198"/>
      <c r="M542" s="208"/>
      <c r="N542" s="485">
        <f>H542+I542+J542+K542+L542+M542</f>
        <v>0.029421296296296296</v>
      </c>
      <c r="O542" s="424"/>
      <c r="P542" s="199"/>
      <c r="Q542" s="205"/>
      <c r="R542" s="458">
        <v>1</v>
      </c>
      <c r="S542" s="200"/>
      <c r="T542" s="200"/>
      <c r="U542" s="474">
        <f t="shared" si="23"/>
        <v>1</v>
      </c>
      <c r="V542" s="358">
        <v>1</v>
      </c>
      <c r="W542" s="359">
        <f t="shared" si="24"/>
        <v>1</v>
      </c>
      <c r="X542" s="359"/>
      <c r="Y542" s="359"/>
      <c r="Z542" s="359"/>
      <c r="AA542" s="359"/>
      <c r="AB542" s="360"/>
      <c r="AC542" s="359"/>
      <c r="AD542" s="359"/>
    </row>
    <row r="543" spans="1:30" s="217" customFormat="1" ht="12">
      <c r="A543" s="364">
        <f t="shared" si="25"/>
        <v>539</v>
      </c>
      <c r="B543" s="361" t="s">
        <v>90</v>
      </c>
      <c r="C543" s="361" t="s">
        <v>70</v>
      </c>
      <c r="D543" s="362" t="s">
        <v>1104</v>
      </c>
      <c r="E543" s="361" t="s">
        <v>91</v>
      </c>
      <c r="F543" s="361" t="s">
        <v>390</v>
      </c>
      <c r="G543" s="363" t="s">
        <v>3758</v>
      </c>
      <c r="H543" s="203"/>
      <c r="I543" s="196">
        <v>0.029479166666666667</v>
      </c>
      <c r="J543" s="227"/>
      <c r="K543" s="446"/>
      <c r="L543" s="198"/>
      <c r="M543" s="198"/>
      <c r="N543" s="485">
        <f>H543+I543+J543+K543+L543+M543</f>
        <v>0.029479166666666667</v>
      </c>
      <c r="O543" s="424"/>
      <c r="P543" s="199">
        <v>1</v>
      </c>
      <c r="Q543" s="205"/>
      <c r="R543" s="458"/>
      <c r="S543" s="200"/>
      <c r="T543" s="200"/>
      <c r="U543" s="474">
        <f t="shared" si="23"/>
        <v>1</v>
      </c>
      <c r="V543" s="358">
        <v>1</v>
      </c>
      <c r="W543" s="359">
        <f t="shared" si="24"/>
        <v>1</v>
      </c>
      <c r="X543" s="359"/>
      <c r="Y543" s="359"/>
      <c r="Z543" s="359"/>
      <c r="AA543" s="359"/>
      <c r="AB543" s="360"/>
      <c r="AC543" s="359"/>
      <c r="AD543" s="359"/>
    </row>
    <row r="544" spans="1:30" s="217" customFormat="1" ht="12">
      <c r="A544" s="364">
        <f t="shared" si="25"/>
        <v>540</v>
      </c>
      <c r="B544" s="361" t="s">
        <v>352</v>
      </c>
      <c r="C544" s="361" t="s">
        <v>3857</v>
      </c>
      <c r="D544" s="362" t="s">
        <v>1104</v>
      </c>
      <c r="E544" s="361" t="s">
        <v>3820</v>
      </c>
      <c r="F544" s="361" t="s">
        <v>390</v>
      </c>
      <c r="G544" s="363" t="s">
        <v>353</v>
      </c>
      <c r="H544" s="211"/>
      <c r="I544" s="196">
        <v>0.02957175925925926</v>
      </c>
      <c r="J544" s="227"/>
      <c r="K544" s="446"/>
      <c r="L544" s="198"/>
      <c r="M544" s="198"/>
      <c r="N544" s="485">
        <f>H544+I544+J544+K544+L544+M544</f>
        <v>0.02957175925925926</v>
      </c>
      <c r="O544" s="424"/>
      <c r="P544" s="199">
        <v>1</v>
      </c>
      <c r="Q544" s="205"/>
      <c r="R544" s="458"/>
      <c r="S544" s="200"/>
      <c r="T544" s="200"/>
      <c r="U544" s="474">
        <f t="shared" si="23"/>
        <v>1</v>
      </c>
      <c r="V544" s="359">
        <v>1</v>
      </c>
      <c r="W544" s="359">
        <f t="shared" si="24"/>
        <v>1</v>
      </c>
      <c r="X544" s="359"/>
      <c r="Y544" s="359"/>
      <c r="Z544" s="359"/>
      <c r="AA544" s="359"/>
      <c r="AB544" s="360"/>
      <c r="AC544" s="359"/>
      <c r="AD544" s="359"/>
    </row>
    <row r="545" spans="1:30" s="367" customFormat="1" ht="12">
      <c r="A545" s="364">
        <f t="shared" si="25"/>
        <v>541</v>
      </c>
      <c r="B545" s="362" t="s">
        <v>1586</v>
      </c>
      <c r="C545" s="362" t="s">
        <v>155</v>
      </c>
      <c r="D545" s="362" t="s">
        <v>1104</v>
      </c>
      <c r="E545" s="362" t="s">
        <v>68</v>
      </c>
      <c r="F545" s="362" t="s">
        <v>390</v>
      </c>
      <c r="G545" s="365" t="s">
        <v>1587</v>
      </c>
      <c r="H545" s="203"/>
      <c r="I545" s="207"/>
      <c r="J545" s="227"/>
      <c r="K545" s="446">
        <v>0.029594907407407407</v>
      </c>
      <c r="L545" s="198"/>
      <c r="M545" s="198"/>
      <c r="N545" s="485">
        <f>H545+I545+J545+K545+L545+M545</f>
        <v>0.029594907407407407</v>
      </c>
      <c r="O545" s="424"/>
      <c r="P545" s="199"/>
      <c r="Q545" s="205"/>
      <c r="R545" s="458">
        <v>1</v>
      </c>
      <c r="S545" s="200"/>
      <c r="T545" s="200"/>
      <c r="U545" s="474">
        <f t="shared" si="23"/>
        <v>1</v>
      </c>
      <c r="V545" s="358">
        <v>1</v>
      </c>
      <c r="W545" s="359">
        <f t="shared" si="24"/>
        <v>1</v>
      </c>
      <c r="X545" s="366"/>
      <c r="Y545" s="366"/>
      <c r="Z545" s="366"/>
      <c r="AA545" s="366"/>
      <c r="AB545" s="369"/>
      <c r="AC545" s="366"/>
      <c r="AD545" s="366"/>
    </row>
    <row r="546" spans="1:30" s="217" customFormat="1" ht="12">
      <c r="A546" s="364">
        <f t="shared" si="25"/>
        <v>542</v>
      </c>
      <c r="B546" s="208" t="s">
        <v>1842</v>
      </c>
      <c r="C546" s="208" t="s">
        <v>3785</v>
      </c>
      <c r="D546" s="208" t="s">
        <v>1104</v>
      </c>
      <c r="E546" s="372">
        <v>1971</v>
      </c>
      <c r="F546" s="208" t="s">
        <v>390</v>
      </c>
      <c r="G546" s="373" t="s">
        <v>1843</v>
      </c>
      <c r="H546" s="225"/>
      <c r="I546" s="199"/>
      <c r="J546" s="227"/>
      <c r="K546" s="446"/>
      <c r="L546" s="255">
        <v>0.02960648148148148</v>
      </c>
      <c r="M546" s="208"/>
      <c r="N546" s="485">
        <f>H546+I546+J546+K546+L546+M546</f>
        <v>0.02960648148148148</v>
      </c>
      <c r="O546" s="424"/>
      <c r="P546" s="199"/>
      <c r="Q546" s="205"/>
      <c r="R546" s="458"/>
      <c r="S546" s="200">
        <v>1</v>
      </c>
      <c r="T546" s="200"/>
      <c r="U546" s="474">
        <f t="shared" si="23"/>
        <v>1</v>
      </c>
      <c r="V546" s="358">
        <v>1</v>
      </c>
      <c r="W546" s="359">
        <f t="shared" si="24"/>
        <v>1</v>
      </c>
      <c r="X546" s="359"/>
      <c r="Y546" s="359"/>
      <c r="Z546" s="359"/>
      <c r="AA546" s="359"/>
      <c r="AB546" s="360"/>
      <c r="AC546" s="359"/>
      <c r="AD546" s="359"/>
    </row>
    <row r="547" spans="1:30" s="217" customFormat="1" ht="12">
      <c r="A547" s="364">
        <f t="shared" si="25"/>
        <v>543</v>
      </c>
      <c r="B547" s="208" t="s">
        <v>1841</v>
      </c>
      <c r="C547" s="208" t="s">
        <v>3741</v>
      </c>
      <c r="D547" s="208" t="s">
        <v>1104</v>
      </c>
      <c r="E547" s="372">
        <v>1973</v>
      </c>
      <c r="F547" s="208" t="s">
        <v>390</v>
      </c>
      <c r="G547" s="373" t="s">
        <v>1890</v>
      </c>
      <c r="H547" s="225"/>
      <c r="I547" s="199"/>
      <c r="J547" s="227"/>
      <c r="K547" s="446"/>
      <c r="L547" s="255">
        <v>0.029664351851851855</v>
      </c>
      <c r="M547" s="208"/>
      <c r="N547" s="485">
        <f>H547+I547+J547+K547+L547+M547</f>
        <v>0.029664351851851855</v>
      </c>
      <c r="O547" s="424"/>
      <c r="P547" s="199"/>
      <c r="Q547" s="205"/>
      <c r="R547" s="458"/>
      <c r="S547" s="200">
        <v>1</v>
      </c>
      <c r="T547" s="200"/>
      <c r="U547" s="474">
        <f t="shared" si="23"/>
        <v>1</v>
      </c>
      <c r="V547" s="358">
        <v>1</v>
      </c>
      <c r="W547" s="359">
        <f t="shared" si="24"/>
        <v>1</v>
      </c>
      <c r="X547" s="359"/>
      <c r="Y547" s="359"/>
      <c r="Z547" s="359"/>
      <c r="AA547" s="359"/>
      <c r="AB547" s="360"/>
      <c r="AC547" s="359"/>
      <c r="AD547" s="359"/>
    </row>
    <row r="548" spans="1:30" s="217" customFormat="1" ht="12">
      <c r="A548" s="364">
        <f t="shared" si="25"/>
        <v>544</v>
      </c>
      <c r="B548" s="361" t="s">
        <v>1588</v>
      </c>
      <c r="C548" s="361" t="s">
        <v>347</v>
      </c>
      <c r="D548" s="362" t="s">
        <v>1104</v>
      </c>
      <c r="E548" s="361" t="s">
        <v>3740</v>
      </c>
      <c r="F548" s="361" t="s">
        <v>390</v>
      </c>
      <c r="G548" s="363" t="s">
        <v>3843</v>
      </c>
      <c r="H548" s="203"/>
      <c r="I548" s="196"/>
      <c r="J548" s="227"/>
      <c r="K548" s="446">
        <v>0.0296875</v>
      </c>
      <c r="L548" s="198"/>
      <c r="M548" s="198"/>
      <c r="N548" s="485">
        <f>H548+I548+J548+K548+L548+M548</f>
        <v>0.0296875</v>
      </c>
      <c r="O548" s="424"/>
      <c r="P548" s="199"/>
      <c r="Q548" s="205"/>
      <c r="R548" s="457">
        <v>1</v>
      </c>
      <c r="S548" s="200"/>
      <c r="T548" s="200"/>
      <c r="U548" s="474">
        <f t="shared" si="23"/>
        <v>1</v>
      </c>
      <c r="V548" s="358">
        <v>1</v>
      </c>
      <c r="W548" s="359">
        <f t="shared" si="24"/>
        <v>1</v>
      </c>
      <c r="X548" s="359"/>
      <c r="Y548" s="359"/>
      <c r="Z548" s="359"/>
      <c r="AA548" s="359"/>
      <c r="AB548" s="360"/>
      <c r="AC548" s="359"/>
      <c r="AD548" s="359"/>
    </row>
    <row r="549" spans="1:30" s="217" customFormat="1" ht="12">
      <c r="A549" s="364">
        <f t="shared" si="25"/>
        <v>545</v>
      </c>
      <c r="B549" s="361" t="s">
        <v>1317</v>
      </c>
      <c r="C549" s="361" t="s">
        <v>1290</v>
      </c>
      <c r="D549" s="362" t="s">
        <v>1104</v>
      </c>
      <c r="E549" s="361" t="s">
        <v>3715</v>
      </c>
      <c r="F549" s="361" t="s">
        <v>390</v>
      </c>
      <c r="G549" s="363" t="s">
        <v>1318</v>
      </c>
      <c r="H549" s="203"/>
      <c r="I549" s="196"/>
      <c r="J549" s="227">
        <v>0.029756944444444444</v>
      </c>
      <c r="K549" s="446"/>
      <c r="L549" s="198"/>
      <c r="M549" s="198"/>
      <c r="N549" s="485">
        <f>H549+I549+J549+K549+L549+M549</f>
        <v>0.029756944444444444</v>
      </c>
      <c r="O549" s="424"/>
      <c r="P549" s="199"/>
      <c r="Q549" s="205">
        <v>1</v>
      </c>
      <c r="R549" s="457"/>
      <c r="S549" s="200"/>
      <c r="T549" s="200"/>
      <c r="U549" s="474">
        <f t="shared" si="23"/>
        <v>1</v>
      </c>
      <c r="V549" s="358">
        <v>1</v>
      </c>
      <c r="W549" s="359">
        <f t="shared" si="24"/>
        <v>1</v>
      </c>
      <c r="X549" s="359"/>
      <c r="Y549" s="359"/>
      <c r="Z549" s="359"/>
      <c r="AA549" s="359"/>
      <c r="AB549" s="360"/>
      <c r="AC549" s="359"/>
      <c r="AD549" s="359"/>
    </row>
    <row r="550" spans="1:30" s="217" customFormat="1" ht="12">
      <c r="A550" s="364">
        <f t="shared" si="25"/>
        <v>546</v>
      </c>
      <c r="B550" s="208" t="s">
        <v>1844</v>
      </c>
      <c r="C550" s="208" t="s">
        <v>85</v>
      </c>
      <c r="D550" s="208" t="s">
        <v>1104</v>
      </c>
      <c r="E550" s="372">
        <v>1980</v>
      </c>
      <c r="F550" s="208" t="s">
        <v>390</v>
      </c>
      <c r="G550" s="373" t="s">
        <v>1846</v>
      </c>
      <c r="H550" s="225"/>
      <c r="I550" s="199"/>
      <c r="J550" s="227"/>
      <c r="K550" s="446"/>
      <c r="L550" s="255">
        <v>0.029768518518518517</v>
      </c>
      <c r="M550" s="208"/>
      <c r="N550" s="485">
        <f>H550+I550+J550+K550+L550+M550</f>
        <v>0.029768518518518517</v>
      </c>
      <c r="O550" s="424"/>
      <c r="P550" s="199"/>
      <c r="Q550" s="205"/>
      <c r="R550" s="457"/>
      <c r="S550" s="200">
        <v>1</v>
      </c>
      <c r="T550" s="200"/>
      <c r="U550" s="474">
        <f t="shared" si="23"/>
        <v>1</v>
      </c>
      <c r="V550" s="358">
        <v>1</v>
      </c>
      <c r="W550" s="359">
        <f t="shared" si="24"/>
        <v>1</v>
      </c>
      <c r="X550" s="359"/>
      <c r="Y550" s="359"/>
      <c r="Z550" s="359"/>
      <c r="AA550" s="359"/>
      <c r="AB550" s="360"/>
      <c r="AC550" s="359"/>
      <c r="AD550" s="359"/>
    </row>
    <row r="551" spans="1:30" s="217" customFormat="1" ht="12">
      <c r="A551" s="364">
        <f t="shared" si="25"/>
        <v>547</v>
      </c>
      <c r="B551" s="208" t="s">
        <v>1589</v>
      </c>
      <c r="C551" s="208" t="s">
        <v>3718</v>
      </c>
      <c r="D551" s="208" t="s">
        <v>1104</v>
      </c>
      <c r="E551" s="372" t="s">
        <v>111</v>
      </c>
      <c r="F551" s="208" t="s">
        <v>390</v>
      </c>
      <c r="G551" s="373" t="s">
        <v>3758</v>
      </c>
      <c r="H551" s="225"/>
      <c r="I551" s="199"/>
      <c r="J551" s="227"/>
      <c r="K551" s="446">
        <v>0.029791666666666664</v>
      </c>
      <c r="L551" s="198"/>
      <c r="M551" s="208"/>
      <c r="N551" s="485">
        <f>H551+I551+J551+K551+L551+M551</f>
        <v>0.029791666666666664</v>
      </c>
      <c r="O551" s="424"/>
      <c r="P551" s="199"/>
      <c r="Q551" s="205"/>
      <c r="R551" s="457">
        <v>1</v>
      </c>
      <c r="S551" s="200"/>
      <c r="T551" s="200"/>
      <c r="U551" s="474">
        <f t="shared" si="23"/>
        <v>1</v>
      </c>
      <c r="V551" s="358">
        <v>1</v>
      </c>
      <c r="W551" s="359">
        <f t="shared" si="24"/>
        <v>1</v>
      </c>
      <c r="X551" s="359"/>
      <c r="Y551" s="359"/>
      <c r="Z551" s="359"/>
      <c r="AA551" s="359"/>
      <c r="AB551" s="360"/>
      <c r="AC551" s="359"/>
      <c r="AD551" s="359"/>
    </row>
    <row r="552" spans="1:30" s="217" customFormat="1" ht="12">
      <c r="A552" s="364">
        <f t="shared" si="25"/>
        <v>548</v>
      </c>
      <c r="B552" s="208" t="s">
        <v>1845</v>
      </c>
      <c r="C552" s="208" t="s">
        <v>70</v>
      </c>
      <c r="D552" s="208" t="s">
        <v>1104</v>
      </c>
      <c r="E552" s="372">
        <v>1968</v>
      </c>
      <c r="F552" s="208" t="s">
        <v>390</v>
      </c>
      <c r="G552" s="373" t="s">
        <v>3754</v>
      </c>
      <c r="H552" s="225"/>
      <c r="I552" s="199"/>
      <c r="J552" s="227"/>
      <c r="K552" s="446"/>
      <c r="L552" s="255">
        <v>0.029791666666666664</v>
      </c>
      <c r="M552" s="208"/>
      <c r="N552" s="485">
        <f>H552+I552+J552+K552+L552+M552</f>
        <v>0.029791666666666664</v>
      </c>
      <c r="O552" s="424"/>
      <c r="P552" s="199"/>
      <c r="Q552" s="205"/>
      <c r="R552" s="457"/>
      <c r="S552" s="200">
        <v>1</v>
      </c>
      <c r="T552" s="200"/>
      <c r="U552" s="474">
        <f t="shared" si="23"/>
        <v>1</v>
      </c>
      <c r="V552" s="358">
        <v>1</v>
      </c>
      <c r="W552" s="359">
        <f t="shared" si="24"/>
        <v>1</v>
      </c>
      <c r="X552" s="359"/>
      <c r="Y552" s="359"/>
      <c r="Z552" s="359"/>
      <c r="AA552" s="359"/>
      <c r="AB552" s="360"/>
      <c r="AC552" s="359"/>
      <c r="AD552" s="359"/>
    </row>
    <row r="553" spans="1:30" s="367" customFormat="1" ht="12">
      <c r="A553" s="364">
        <f t="shared" si="25"/>
        <v>549</v>
      </c>
      <c r="B553" s="362" t="s">
        <v>1340</v>
      </c>
      <c r="C553" s="362" t="s">
        <v>1341</v>
      </c>
      <c r="D553" s="362" t="s">
        <v>1104</v>
      </c>
      <c r="E553" s="362" t="s">
        <v>3806</v>
      </c>
      <c r="F553" s="362" t="s">
        <v>390</v>
      </c>
      <c r="G553" s="365" t="s">
        <v>1325</v>
      </c>
      <c r="H553" s="203"/>
      <c r="I553" s="207"/>
      <c r="J553" s="227">
        <v>0.02982638888888889</v>
      </c>
      <c r="K553" s="446"/>
      <c r="L553" s="198"/>
      <c r="M553" s="198"/>
      <c r="N553" s="485">
        <f>H553+I553+J553+K553+L553+M553</f>
        <v>0.02982638888888889</v>
      </c>
      <c r="O553" s="424"/>
      <c r="P553" s="199"/>
      <c r="Q553" s="205">
        <v>1</v>
      </c>
      <c r="R553" s="457"/>
      <c r="S553" s="200"/>
      <c r="T553" s="200"/>
      <c r="U553" s="474">
        <f t="shared" si="23"/>
        <v>1</v>
      </c>
      <c r="V553" s="358">
        <v>1</v>
      </c>
      <c r="W553" s="359">
        <f t="shared" si="24"/>
        <v>1</v>
      </c>
      <c r="X553" s="366"/>
      <c r="Y553" s="366"/>
      <c r="Z553" s="366"/>
      <c r="AA553" s="366"/>
      <c r="AB553" s="369"/>
      <c r="AC553" s="366"/>
      <c r="AD553" s="366"/>
    </row>
    <row r="554" spans="1:30" s="217" customFormat="1" ht="12">
      <c r="A554" s="364">
        <f t="shared" si="25"/>
        <v>550</v>
      </c>
      <c r="B554" s="362" t="s">
        <v>636</v>
      </c>
      <c r="C554" s="362" t="s">
        <v>168</v>
      </c>
      <c r="D554" s="362" t="s">
        <v>1104</v>
      </c>
      <c r="E554" s="362">
        <v>1961</v>
      </c>
      <c r="F554" s="362" t="s">
        <v>390</v>
      </c>
      <c r="G554" s="365" t="s">
        <v>642</v>
      </c>
      <c r="H554" s="203">
        <v>0.029872685185185183</v>
      </c>
      <c r="I554" s="207"/>
      <c r="J554" s="227"/>
      <c r="K554" s="446"/>
      <c r="L554" s="198"/>
      <c r="M554" s="198"/>
      <c r="N554" s="485">
        <f>H554+I554+J554+K554+L554+M554</f>
        <v>0.029872685185185183</v>
      </c>
      <c r="O554" s="424">
        <v>1</v>
      </c>
      <c r="P554" s="199"/>
      <c r="Q554" s="205"/>
      <c r="R554" s="457"/>
      <c r="S554" s="200"/>
      <c r="T554" s="200"/>
      <c r="U554" s="474">
        <f t="shared" si="23"/>
        <v>1</v>
      </c>
      <c r="V554" s="358">
        <v>1</v>
      </c>
      <c r="W554" s="359">
        <f t="shared" si="24"/>
        <v>1</v>
      </c>
      <c r="X554" s="359"/>
      <c r="Y554" s="359"/>
      <c r="Z554" s="359"/>
      <c r="AA554" s="359"/>
      <c r="AB554" s="360"/>
      <c r="AC554" s="359"/>
      <c r="AD554" s="359"/>
    </row>
    <row r="555" spans="1:30" s="217" customFormat="1" ht="12">
      <c r="A555" s="364">
        <f t="shared" si="25"/>
        <v>551</v>
      </c>
      <c r="B555" s="361" t="s">
        <v>1590</v>
      </c>
      <c r="C555" s="361" t="s">
        <v>3749</v>
      </c>
      <c r="D555" s="362" t="s">
        <v>1104</v>
      </c>
      <c r="E555" s="361" t="s">
        <v>170</v>
      </c>
      <c r="F555" s="361" t="s">
        <v>390</v>
      </c>
      <c r="G555" s="363" t="s">
        <v>151</v>
      </c>
      <c r="H555" s="203"/>
      <c r="I555" s="196"/>
      <c r="J555" s="227"/>
      <c r="K555" s="446">
        <v>0.029884259259259256</v>
      </c>
      <c r="L555" s="198"/>
      <c r="M555" s="198"/>
      <c r="N555" s="485">
        <f>H555+I555+J555+K555+L555+M555</f>
        <v>0.029884259259259256</v>
      </c>
      <c r="O555" s="424"/>
      <c r="P555" s="199"/>
      <c r="Q555" s="205"/>
      <c r="R555" s="457">
        <v>1</v>
      </c>
      <c r="S555" s="200"/>
      <c r="T555" s="200"/>
      <c r="U555" s="474">
        <f t="shared" si="23"/>
        <v>1</v>
      </c>
      <c r="V555" s="358">
        <v>1</v>
      </c>
      <c r="W555" s="359">
        <f t="shared" si="24"/>
        <v>1</v>
      </c>
      <c r="X555" s="359"/>
      <c r="Y555" s="359"/>
      <c r="Z555" s="359"/>
      <c r="AA555" s="359"/>
      <c r="AB555" s="360"/>
      <c r="AC555" s="359"/>
      <c r="AD555" s="359"/>
    </row>
    <row r="556" spans="1:30" s="217" customFormat="1" ht="12">
      <c r="A556" s="364">
        <f t="shared" si="25"/>
        <v>552</v>
      </c>
      <c r="B556" s="208" t="s">
        <v>1848</v>
      </c>
      <c r="C556" s="208" t="s">
        <v>33</v>
      </c>
      <c r="D556" s="208" t="s">
        <v>1104</v>
      </c>
      <c r="E556" s="372">
        <v>1979</v>
      </c>
      <c r="F556" s="208" t="s">
        <v>390</v>
      </c>
      <c r="G556" s="373" t="s">
        <v>1360</v>
      </c>
      <c r="H556" s="225"/>
      <c r="I556" s="199"/>
      <c r="J556" s="227"/>
      <c r="K556" s="446"/>
      <c r="L556" s="255">
        <v>0.02988425925925926</v>
      </c>
      <c r="M556" s="208"/>
      <c r="N556" s="485">
        <f>H556+I556+J556+K556+L556+M556</f>
        <v>0.02988425925925926</v>
      </c>
      <c r="O556" s="424"/>
      <c r="P556" s="199"/>
      <c r="Q556" s="205"/>
      <c r="R556" s="457"/>
      <c r="S556" s="200">
        <v>1</v>
      </c>
      <c r="T556" s="200"/>
      <c r="U556" s="474">
        <f t="shared" si="23"/>
        <v>1</v>
      </c>
      <c r="V556" s="359">
        <v>1</v>
      </c>
      <c r="W556" s="359">
        <f t="shared" si="24"/>
        <v>1</v>
      </c>
      <c r="X556" s="359"/>
      <c r="Y556" s="359"/>
      <c r="Z556" s="359"/>
      <c r="AA556" s="359"/>
      <c r="AB556" s="360"/>
      <c r="AC556" s="359"/>
      <c r="AD556" s="359"/>
    </row>
    <row r="557" spans="1:30" s="217" customFormat="1" ht="12">
      <c r="A557" s="364">
        <f t="shared" si="25"/>
        <v>553</v>
      </c>
      <c r="B557" s="362" t="s">
        <v>1592</v>
      </c>
      <c r="C557" s="362" t="s">
        <v>314</v>
      </c>
      <c r="D557" s="362" t="s">
        <v>1104</v>
      </c>
      <c r="E557" s="362" t="s">
        <v>68</v>
      </c>
      <c r="F557" s="362" t="s">
        <v>390</v>
      </c>
      <c r="G557" s="365" t="s">
        <v>3714</v>
      </c>
      <c r="H557" s="203"/>
      <c r="I557" s="207"/>
      <c r="J557" s="227"/>
      <c r="K557" s="446">
        <v>0.029930555555555554</v>
      </c>
      <c r="L557" s="198"/>
      <c r="M557" s="198"/>
      <c r="N557" s="485">
        <f>H557+I557+J557+K557+L557+M557</f>
        <v>0.029930555555555554</v>
      </c>
      <c r="O557" s="424"/>
      <c r="P557" s="199"/>
      <c r="Q557" s="205"/>
      <c r="R557" s="457">
        <v>1</v>
      </c>
      <c r="S557" s="200"/>
      <c r="T557" s="200"/>
      <c r="U557" s="474">
        <f t="shared" si="23"/>
        <v>1</v>
      </c>
      <c r="V557" s="358">
        <v>1</v>
      </c>
      <c r="W557" s="359">
        <f t="shared" si="24"/>
        <v>1</v>
      </c>
      <c r="X557" s="359"/>
      <c r="Y557" s="359"/>
      <c r="Z557" s="359"/>
      <c r="AA557" s="359"/>
      <c r="AB557" s="360"/>
      <c r="AC557" s="359"/>
      <c r="AD557" s="359"/>
    </row>
    <row r="558" spans="1:30" s="217" customFormat="1" ht="12">
      <c r="A558" s="364">
        <f t="shared" si="25"/>
        <v>554</v>
      </c>
      <c r="B558" s="361" t="s">
        <v>102</v>
      </c>
      <c r="C558" s="361" t="s">
        <v>3774</v>
      </c>
      <c r="D558" s="362" t="s">
        <v>1104</v>
      </c>
      <c r="E558" s="361">
        <v>1991</v>
      </c>
      <c r="F558" s="361" t="s">
        <v>390</v>
      </c>
      <c r="G558" s="363" t="s">
        <v>1265</v>
      </c>
      <c r="H558" s="203"/>
      <c r="I558" s="196"/>
      <c r="J558" s="227">
        <v>0.029930555555555554</v>
      </c>
      <c r="K558" s="446"/>
      <c r="L558" s="198"/>
      <c r="M558" s="198"/>
      <c r="N558" s="485">
        <f>H558+I558+J558+K558+L558+M558</f>
        <v>0.029930555555555554</v>
      </c>
      <c r="O558" s="424"/>
      <c r="P558" s="199"/>
      <c r="Q558" s="205">
        <v>1</v>
      </c>
      <c r="R558" s="457"/>
      <c r="S558" s="200"/>
      <c r="T558" s="200"/>
      <c r="U558" s="474">
        <f t="shared" si="23"/>
        <v>1</v>
      </c>
      <c r="V558" s="358">
        <v>1</v>
      </c>
      <c r="W558" s="359">
        <f t="shared" si="24"/>
        <v>1</v>
      </c>
      <c r="X558" s="359"/>
      <c r="Y558" s="359"/>
      <c r="Z558" s="359"/>
      <c r="AA558" s="359"/>
      <c r="AB558" s="360"/>
      <c r="AC558" s="359"/>
      <c r="AD558" s="359"/>
    </row>
    <row r="559" spans="1:30" s="217" customFormat="1" ht="12">
      <c r="A559" s="364">
        <f t="shared" si="25"/>
        <v>555</v>
      </c>
      <c r="B559" s="208" t="s">
        <v>1847</v>
      </c>
      <c r="C559" s="208" t="s">
        <v>3842</v>
      </c>
      <c r="D559" s="208" t="s">
        <v>1104</v>
      </c>
      <c r="E559" s="372">
        <v>1962</v>
      </c>
      <c r="F559" s="208" t="s">
        <v>390</v>
      </c>
      <c r="G559" s="373" t="s">
        <v>109</v>
      </c>
      <c r="H559" s="225"/>
      <c r="I559" s="199"/>
      <c r="J559" s="227"/>
      <c r="K559" s="446"/>
      <c r="L559" s="255">
        <v>0.029930555555555557</v>
      </c>
      <c r="M559" s="208"/>
      <c r="N559" s="485">
        <f>H559+I559+J559+K559+L559+M559</f>
        <v>0.029930555555555557</v>
      </c>
      <c r="O559" s="424"/>
      <c r="P559" s="199"/>
      <c r="Q559" s="205"/>
      <c r="R559" s="457"/>
      <c r="S559" s="200">
        <v>1</v>
      </c>
      <c r="T559" s="200"/>
      <c r="U559" s="474">
        <f t="shared" si="23"/>
        <v>1</v>
      </c>
      <c r="V559" s="358">
        <v>1</v>
      </c>
      <c r="W559" s="359">
        <f t="shared" si="24"/>
        <v>1</v>
      </c>
      <c r="X559" s="359"/>
      <c r="Y559" s="359"/>
      <c r="Z559" s="359"/>
      <c r="AA559" s="359"/>
      <c r="AB559" s="360"/>
      <c r="AC559" s="359"/>
      <c r="AD559" s="359"/>
    </row>
    <row r="560" spans="1:30" s="217" customFormat="1" ht="12">
      <c r="A560" s="364">
        <f t="shared" si="25"/>
        <v>556</v>
      </c>
      <c r="B560" s="361" t="s">
        <v>1593</v>
      </c>
      <c r="C560" s="361" t="s">
        <v>3749</v>
      </c>
      <c r="D560" s="362" t="s">
        <v>1104</v>
      </c>
      <c r="E560" s="361" t="s">
        <v>3840</v>
      </c>
      <c r="F560" s="361" t="s">
        <v>390</v>
      </c>
      <c r="G560" s="363" t="s">
        <v>1509</v>
      </c>
      <c r="H560" s="203"/>
      <c r="I560" s="196"/>
      <c r="J560" s="227"/>
      <c r="K560" s="446">
        <v>0.029965277777777775</v>
      </c>
      <c r="L560" s="198"/>
      <c r="M560" s="198"/>
      <c r="N560" s="485">
        <f>H560+I560+J560+K560+L560+M560</f>
        <v>0.029965277777777775</v>
      </c>
      <c r="O560" s="424"/>
      <c r="P560" s="199"/>
      <c r="Q560" s="205"/>
      <c r="R560" s="457">
        <v>1</v>
      </c>
      <c r="S560" s="200"/>
      <c r="T560" s="200"/>
      <c r="U560" s="474">
        <f t="shared" si="23"/>
        <v>1</v>
      </c>
      <c r="V560" s="358">
        <v>1</v>
      </c>
      <c r="W560" s="359">
        <f t="shared" si="24"/>
        <v>1</v>
      </c>
      <c r="X560" s="359"/>
      <c r="Y560" s="359"/>
      <c r="Z560" s="359"/>
      <c r="AA560" s="359"/>
      <c r="AB560" s="360"/>
      <c r="AC560" s="359"/>
      <c r="AD560" s="359"/>
    </row>
    <row r="561" spans="1:30" s="217" customFormat="1" ht="12">
      <c r="A561" s="364">
        <f t="shared" si="25"/>
        <v>557</v>
      </c>
      <c r="B561" s="362" t="s">
        <v>648</v>
      </c>
      <c r="C561" s="362" t="s">
        <v>41</v>
      </c>
      <c r="D561" s="362" t="s">
        <v>1104</v>
      </c>
      <c r="E561" s="362">
        <v>1953</v>
      </c>
      <c r="F561" s="362" t="s">
        <v>390</v>
      </c>
      <c r="G561" s="365" t="s">
        <v>651</v>
      </c>
      <c r="H561" s="203">
        <v>0.029965277777777775</v>
      </c>
      <c r="I561" s="207"/>
      <c r="J561" s="227"/>
      <c r="K561" s="446"/>
      <c r="L561" s="198"/>
      <c r="M561" s="198"/>
      <c r="N561" s="485">
        <f>H561+I561+J561+K561+L561+M561</f>
        <v>0.029965277777777775</v>
      </c>
      <c r="O561" s="424">
        <v>1</v>
      </c>
      <c r="P561" s="199"/>
      <c r="Q561" s="205"/>
      <c r="R561" s="457"/>
      <c r="S561" s="200"/>
      <c r="T561" s="200"/>
      <c r="U561" s="474">
        <f t="shared" si="23"/>
        <v>1</v>
      </c>
      <c r="V561" s="358">
        <v>1</v>
      </c>
      <c r="W561" s="359">
        <f t="shared" si="24"/>
        <v>1</v>
      </c>
      <c r="X561" s="359"/>
      <c r="Y561" s="359"/>
      <c r="Z561" s="359"/>
      <c r="AA561" s="359"/>
      <c r="AB561" s="360"/>
      <c r="AC561" s="359"/>
      <c r="AD561" s="359"/>
    </row>
    <row r="562" spans="1:30" s="217" customFormat="1" ht="12">
      <c r="A562" s="364">
        <f t="shared" si="25"/>
        <v>558</v>
      </c>
      <c r="B562" s="208" t="s">
        <v>1849</v>
      </c>
      <c r="C562" s="208" t="s">
        <v>3778</v>
      </c>
      <c r="D562" s="208" t="s">
        <v>1104</v>
      </c>
      <c r="E562" s="372">
        <v>1981</v>
      </c>
      <c r="F562" s="208" t="s">
        <v>390</v>
      </c>
      <c r="G562" s="373" t="s">
        <v>1843</v>
      </c>
      <c r="H562" s="225"/>
      <c r="I562" s="199"/>
      <c r="J562" s="227"/>
      <c r="K562" s="446"/>
      <c r="L562" s="255">
        <v>0.029965277777777775</v>
      </c>
      <c r="M562" s="208"/>
      <c r="N562" s="485">
        <f>H562+I562+J562+K562+L562+M562</f>
        <v>0.029965277777777775</v>
      </c>
      <c r="O562" s="424"/>
      <c r="P562" s="199"/>
      <c r="Q562" s="205"/>
      <c r="R562" s="457"/>
      <c r="S562" s="200">
        <v>1</v>
      </c>
      <c r="T562" s="200"/>
      <c r="U562" s="474">
        <f t="shared" si="23"/>
        <v>1</v>
      </c>
      <c r="V562" s="358">
        <v>1</v>
      </c>
      <c r="W562" s="359">
        <f t="shared" si="24"/>
        <v>1</v>
      </c>
      <c r="X562" s="359"/>
      <c r="Y562" s="359"/>
      <c r="Z562" s="359"/>
      <c r="AA562" s="359"/>
      <c r="AB562" s="360"/>
      <c r="AC562" s="359"/>
      <c r="AD562" s="359"/>
    </row>
    <row r="563" spans="1:30" s="217" customFormat="1" ht="12">
      <c r="A563" s="364">
        <f t="shared" si="25"/>
        <v>559</v>
      </c>
      <c r="B563" s="378" t="s">
        <v>1594</v>
      </c>
      <c r="C563" s="378" t="s">
        <v>3741</v>
      </c>
      <c r="D563" s="362" t="s">
        <v>1104</v>
      </c>
      <c r="E563" s="378" t="s">
        <v>3814</v>
      </c>
      <c r="F563" s="362" t="s">
        <v>390</v>
      </c>
      <c r="G563" s="379" t="s">
        <v>1595</v>
      </c>
      <c r="H563" s="211"/>
      <c r="I563" s="207"/>
      <c r="J563" s="227"/>
      <c r="K563" s="446">
        <v>0.029988425925925925</v>
      </c>
      <c r="L563" s="198"/>
      <c r="M563" s="198"/>
      <c r="N563" s="485">
        <f>H563+I563+J563+K563+L563+M563</f>
        <v>0.029988425925925925</v>
      </c>
      <c r="O563" s="424"/>
      <c r="P563" s="199"/>
      <c r="Q563" s="205"/>
      <c r="R563" s="457">
        <v>1</v>
      </c>
      <c r="S563" s="200"/>
      <c r="T563" s="200"/>
      <c r="U563" s="474">
        <f t="shared" si="23"/>
        <v>1</v>
      </c>
      <c r="V563" s="358">
        <v>1</v>
      </c>
      <c r="W563" s="359">
        <f t="shared" si="24"/>
        <v>1</v>
      </c>
      <c r="X563" s="359"/>
      <c r="Y563" s="359"/>
      <c r="Z563" s="359"/>
      <c r="AA563" s="359"/>
      <c r="AB563" s="360"/>
      <c r="AC563" s="359"/>
      <c r="AD563" s="359"/>
    </row>
    <row r="564" spans="1:30" s="319" customFormat="1" ht="12">
      <c r="A564" s="320">
        <f t="shared" si="25"/>
        <v>560</v>
      </c>
      <c r="B564" s="324" t="s">
        <v>1418</v>
      </c>
      <c r="C564" s="324" t="s">
        <v>1194</v>
      </c>
      <c r="D564" s="324" t="s">
        <v>1103</v>
      </c>
      <c r="E564" s="324" t="s">
        <v>31</v>
      </c>
      <c r="F564" s="324" t="s">
        <v>390</v>
      </c>
      <c r="G564" s="327" t="s">
        <v>1419</v>
      </c>
      <c r="H564" s="206"/>
      <c r="I564" s="210"/>
      <c r="J564" s="228">
        <v>0.030011574074074072</v>
      </c>
      <c r="K564" s="447"/>
      <c r="L564" s="299"/>
      <c r="M564" s="198"/>
      <c r="N564" s="486">
        <f>H564+I564+J564+K564+L564+M564</f>
        <v>0.030011574074074072</v>
      </c>
      <c r="O564" s="426"/>
      <c r="P564" s="232"/>
      <c r="Q564" s="234">
        <v>1</v>
      </c>
      <c r="R564" s="455"/>
      <c r="S564" s="202"/>
      <c r="T564" s="200"/>
      <c r="U564" s="472">
        <f t="shared" si="23"/>
        <v>1</v>
      </c>
      <c r="V564" s="316">
        <v>1</v>
      </c>
      <c r="W564" s="359">
        <f t="shared" si="24"/>
        <v>1</v>
      </c>
      <c r="X564" s="317"/>
      <c r="Y564" s="317"/>
      <c r="Z564" s="317"/>
      <c r="AA564" s="317"/>
      <c r="AB564" s="318"/>
      <c r="AC564" s="317"/>
      <c r="AD564" s="317"/>
    </row>
    <row r="565" spans="1:30" s="217" customFormat="1" ht="12">
      <c r="A565" s="364">
        <f t="shared" si="25"/>
        <v>561</v>
      </c>
      <c r="B565" s="208" t="s">
        <v>1850</v>
      </c>
      <c r="C565" s="208" t="s">
        <v>3741</v>
      </c>
      <c r="D565" s="208" t="s">
        <v>1104</v>
      </c>
      <c r="E565" s="372">
        <v>1974</v>
      </c>
      <c r="F565" s="208" t="s">
        <v>390</v>
      </c>
      <c r="G565" s="373" t="s">
        <v>97</v>
      </c>
      <c r="H565" s="225"/>
      <c r="I565" s="199"/>
      <c r="J565" s="227"/>
      <c r="K565" s="446"/>
      <c r="L565" s="255">
        <v>0.03002314814814815</v>
      </c>
      <c r="M565" s="208"/>
      <c r="N565" s="485">
        <f>H565+I565+J565+K565+L565+M565</f>
        <v>0.03002314814814815</v>
      </c>
      <c r="O565" s="424"/>
      <c r="P565" s="199"/>
      <c r="Q565" s="205"/>
      <c r="R565" s="457"/>
      <c r="S565" s="200">
        <v>1</v>
      </c>
      <c r="T565" s="200"/>
      <c r="U565" s="474">
        <f t="shared" si="23"/>
        <v>1</v>
      </c>
      <c r="V565" s="358">
        <v>1</v>
      </c>
      <c r="W565" s="359">
        <f t="shared" si="24"/>
        <v>1</v>
      </c>
      <c r="X565" s="359"/>
      <c r="Y565" s="359"/>
      <c r="Z565" s="359"/>
      <c r="AA565" s="359"/>
      <c r="AB565" s="360"/>
      <c r="AC565" s="359"/>
      <c r="AD565" s="359"/>
    </row>
    <row r="566" spans="1:30" s="217" customFormat="1" ht="12">
      <c r="A566" s="364">
        <f t="shared" si="25"/>
        <v>562</v>
      </c>
      <c r="B566" s="362" t="s">
        <v>653</v>
      </c>
      <c r="C566" s="362" t="s">
        <v>1</v>
      </c>
      <c r="D566" s="362" t="s">
        <v>1104</v>
      </c>
      <c r="E566" s="362">
        <v>1949</v>
      </c>
      <c r="F566" s="362" t="s">
        <v>390</v>
      </c>
      <c r="G566" s="365" t="s">
        <v>438</v>
      </c>
      <c r="H566" s="203">
        <v>0.030046296296296297</v>
      </c>
      <c r="I566" s="207"/>
      <c r="J566" s="227"/>
      <c r="K566" s="446"/>
      <c r="L566" s="198"/>
      <c r="M566" s="198"/>
      <c r="N566" s="485">
        <f>H566+I566+J566+K566+L566+M566</f>
        <v>0.030046296296296297</v>
      </c>
      <c r="O566" s="424">
        <v>1</v>
      </c>
      <c r="P566" s="199"/>
      <c r="Q566" s="205"/>
      <c r="R566" s="457"/>
      <c r="S566" s="200"/>
      <c r="T566" s="200"/>
      <c r="U566" s="474">
        <f t="shared" si="23"/>
        <v>1</v>
      </c>
      <c r="V566" s="358">
        <v>1</v>
      </c>
      <c r="W566" s="359">
        <f t="shared" si="24"/>
        <v>1</v>
      </c>
      <c r="X566" s="359"/>
      <c r="Y566" s="359"/>
      <c r="Z566" s="359"/>
      <c r="AA566" s="359"/>
      <c r="AB566" s="360"/>
      <c r="AC566" s="359"/>
      <c r="AD566" s="359"/>
    </row>
    <row r="567" spans="1:30" s="217" customFormat="1" ht="12">
      <c r="A567" s="364">
        <f t="shared" si="25"/>
        <v>563</v>
      </c>
      <c r="B567" s="361" t="s">
        <v>1596</v>
      </c>
      <c r="C567" s="361" t="s">
        <v>125</v>
      </c>
      <c r="D567" s="362" t="s">
        <v>1104</v>
      </c>
      <c r="E567" s="361" t="s">
        <v>3</v>
      </c>
      <c r="F567" s="361" t="s">
        <v>390</v>
      </c>
      <c r="G567" s="363" t="s">
        <v>1597</v>
      </c>
      <c r="H567" s="203"/>
      <c r="I567" s="196"/>
      <c r="J567" s="227"/>
      <c r="K567" s="446">
        <v>0.03009259259259259</v>
      </c>
      <c r="L567" s="198"/>
      <c r="M567" s="198"/>
      <c r="N567" s="485">
        <f>H567+I567+J567+K567+L567+M567</f>
        <v>0.03009259259259259</v>
      </c>
      <c r="O567" s="424"/>
      <c r="P567" s="199"/>
      <c r="Q567" s="205"/>
      <c r="R567" s="457">
        <v>1</v>
      </c>
      <c r="S567" s="200"/>
      <c r="T567" s="200"/>
      <c r="U567" s="474">
        <f t="shared" si="23"/>
        <v>1</v>
      </c>
      <c r="V567" s="358">
        <v>1</v>
      </c>
      <c r="W567" s="359">
        <f t="shared" si="24"/>
        <v>1</v>
      </c>
      <c r="X567" s="359"/>
      <c r="Y567" s="359"/>
      <c r="Z567" s="359"/>
      <c r="AA567" s="359"/>
      <c r="AB567" s="360"/>
      <c r="AC567" s="359"/>
      <c r="AD567" s="359"/>
    </row>
    <row r="568" spans="1:30" s="217" customFormat="1" ht="12">
      <c r="A568" s="364">
        <f t="shared" si="25"/>
        <v>564</v>
      </c>
      <c r="B568" s="378" t="s">
        <v>1598</v>
      </c>
      <c r="C568" s="378" t="s">
        <v>3852</v>
      </c>
      <c r="D568" s="362" t="s">
        <v>1104</v>
      </c>
      <c r="E568" s="378" t="s">
        <v>3820</v>
      </c>
      <c r="F568" s="362" t="s">
        <v>390</v>
      </c>
      <c r="G568" s="379" t="s">
        <v>3805</v>
      </c>
      <c r="H568" s="211"/>
      <c r="I568" s="207"/>
      <c r="J568" s="227"/>
      <c r="K568" s="446">
        <v>0.030104166666666664</v>
      </c>
      <c r="L568" s="198"/>
      <c r="M568" s="198"/>
      <c r="N568" s="485">
        <f>H568+I568+J568+K568+L568+M568</f>
        <v>0.030104166666666664</v>
      </c>
      <c r="O568" s="424"/>
      <c r="P568" s="199"/>
      <c r="Q568" s="205"/>
      <c r="R568" s="457">
        <v>1</v>
      </c>
      <c r="S568" s="200"/>
      <c r="T568" s="200"/>
      <c r="U568" s="474">
        <f t="shared" si="23"/>
        <v>1</v>
      </c>
      <c r="V568" s="358">
        <v>1</v>
      </c>
      <c r="W568" s="359">
        <f t="shared" si="24"/>
        <v>1</v>
      </c>
      <c r="X568" s="359"/>
      <c r="Y568" s="359"/>
      <c r="Z568" s="359"/>
      <c r="AA568" s="359"/>
      <c r="AB568" s="360"/>
      <c r="AC568" s="359"/>
      <c r="AD568" s="359"/>
    </row>
    <row r="569" spans="1:30" s="217" customFormat="1" ht="12">
      <c r="A569" s="364">
        <f t="shared" si="25"/>
        <v>565</v>
      </c>
      <c r="B569" s="208" t="s">
        <v>1599</v>
      </c>
      <c r="C569" s="208" t="s">
        <v>104</v>
      </c>
      <c r="D569" s="208" t="s">
        <v>1104</v>
      </c>
      <c r="E569" s="372" t="s">
        <v>3787</v>
      </c>
      <c r="F569" s="208" t="s">
        <v>390</v>
      </c>
      <c r="G569" s="373" t="s">
        <v>1600</v>
      </c>
      <c r="H569" s="225"/>
      <c r="I569" s="199"/>
      <c r="J569" s="227"/>
      <c r="K569" s="446">
        <v>0.030115740740740738</v>
      </c>
      <c r="L569" s="198"/>
      <c r="M569" s="208"/>
      <c r="N569" s="485">
        <f>H569+I569+J569+K569+L569+M569</f>
        <v>0.030115740740740738</v>
      </c>
      <c r="O569" s="424"/>
      <c r="P569" s="199"/>
      <c r="Q569" s="205"/>
      <c r="R569" s="457">
        <v>1</v>
      </c>
      <c r="S569" s="200"/>
      <c r="T569" s="200"/>
      <c r="U569" s="474">
        <f t="shared" si="23"/>
        <v>1</v>
      </c>
      <c r="V569" s="359">
        <v>1</v>
      </c>
      <c r="W569" s="359">
        <f t="shared" si="24"/>
        <v>1</v>
      </c>
      <c r="X569" s="359"/>
      <c r="Y569" s="359"/>
      <c r="Z569" s="359"/>
      <c r="AA569" s="359"/>
      <c r="AB569" s="360"/>
      <c r="AC569" s="359"/>
      <c r="AD569" s="359"/>
    </row>
    <row r="570" spans="1:30" s="217" customFormat="1" ht="12">
      <c r="A570" s="364">
        <f t="shared" si="25"/>
        <v>566</v>
      </c>
      <c r="B570" s="361" t="s">
        <v>62</v>
      </c>
      <c r="C570" s="361" t="s">
        <v>63</v>
      </c>
      <c r="D570" s="362" t="s">
        <v>1104</v>
      </c>
      <c r="E570" s="361" t="s">
        <v>3787</v>
      </c>
      <c r="F570" s="361" t="s">
        <v>390</v>
      </c>
      <c r="G570" s="363" t="s">
        <v>64</v>
      </c>
      <c r="H570" s="203"/>
      <c r="I570" s="196">
        <v>0.03013888888888889</v>
      </c>
      <c r="J570" s="227"/>
      <c r="K570" s="446"/>
      <c r="L570" s="198"/>
      <c r="M570" s="198"/>
      <c r="N570" s="485">
        <f>H570+I570+J570+K570+L570+M570</f>
        <v>0.03013888888888889</v>
      </c>
      <c r="O570" s="424"/>
      <c r="P570" s="199">
        <v>1</v>
      </c>
      <c r="Q570" s="205"/>
      <c r="R570" s="457"/>
      <c r="S570" s="200"/>
      <c r="T570" s="200"/>
      <c r="U570" s="474">
        <f t="shared" si="23"/>
        <v>1</v>
      </c>
      <c r="V570" s="358">
        <v>1</v>
      </c>
      <c r="W570" s="359">
        <f t="shared" si="24"/>
        <v>1</v>
      </c>
      <c r="X570" s="359"/>
      <c r="Y570" s="359"/>
      <c r="Z570" s="359"/>
      <c r="AA570" s="359"/>
      <c r="AB570" s="360"/>
      <c r="AC570" s="359"/>
      <c r="AD570" s="359"/>
    </row>
    <row r="571" spans="1:30" s="217" customFormat="1" ht="12">
      <c r="A571" s="364">
        <f t="shared" si="25"/>
        <v>567</v>
      </c>
      <c r="B571" s="361" t="s">
        <v>1602</v>
      </c>
      <c r="C571" s="361" t="s">
        <v>3842</v>
      </c>
      <c r="D571" s="362" t="s">
        <v>1104</v>
      </c>
      <c r="E571" s="361" t="s">
        <v>198</v>
      </c>
      <c r="F571" s="361" t="s">
        <v>390</v>
      </c>
      <c r="G571" s="363" t="s">
        <v>1603</v>
      </c>
      <c r="H571" s="203"/>
      <c r="I571" s="196"/>
      <c r="J571" s="227"/>
      <c r="K571" s="446">
        <v>0.030162037037037036</v>
      </c>
      <c r="L571" s="198"/>
      <c r="M571" s="198"/>
      <c r="N571" s="485">
        <f>H571+I571+J571+K571+L571+M571</f>
        <v>0.030162037037037036</v>
      </c>
      <c r="O571" s="424"/>
      <c r="P571" s="199"/>
      <c r="Q571" s="205"/>
      <c r="R571" s="458">
        <v>1</v>
      </c>
      <c r="S571" s="200"/>
      <c r="T571" s="200"/>
      <c r="U571" s="474">
        <f t="shared" si="23"/>
        <v>1</v>
      </c>
      <c r="V571" s="358">
        <v>1</v>
      </c>
      <c r="W571" s="359">
        <f t="shared" si="24"/>
        <v>1</v>
      </c>
      <c r="X571" s="359"/>
      <c r="Y571" s="359"/>
      <c r="Z571" s="359"/>
      <c r="AA571" s="359"/>
      <c r="AB571" s="360"/>
      <c r="AC571" s="359"/>
      <c r="AD571" s="359"/>
    </row>
    <row r="572" spans="1:30" s="217" customFormat="1" ht="12">
      <c r="A572" s="364">
        <f t="shared" si="25"/>
        <v>568</v>
      </c>
      <c r="B572" s="361" t="s">
        <v>1605</v>
      </c>
      <c r="C572" s="361" t="s">
        <v>3728</v>
      </c>
      <c r="D572" s="362" t="s">
        <v>1104</v>
      </c>
      <c r="E572" s="361" t="s">
        <v>22</v>
      </c>
      <c r="F572" s="361" t="s">
        <v>390</v>
      </c>
      <c r="G572" s="363" t="s">
        <v>3729</v>
      </c>
      <c r="H572" s="203"/>
      <c r="I572" s="196"/>
      <c r="J572" s="227"/>
      <c r="K572" s="446">
        <v>0.030196759259259257</v>
      </c>
      <c r="L572" s="198"/>
      <c r="M572" s="198"/>
      <c r="N572" s="485">
        <f>H572+I572+J572+K572+L572+M572</f>
        <v>0.030196759259259257</v>
      </c>
      <c r="O572" s="424"/>
      <c r="P572" s="199"/>
      <c r="Q572" s="205"/>
      <c r="R572" s="457">
        <v>1</v>
      </c>
      <c r="S572" s="200"/>
      <c r="T572" s="200"/>
      <c r="U572" s="474">
        <f t="shared" si="23"/>
        <v>1</v>
      </c>
      <c r="V572" s="358">
        <v>1</v>
      </c>
      <c r="W572" s="359">
        <f t="shared" si="24"/>
        <v>1</v>
      </c>
      <c r="X572" s="359"/>
      <c r="Y572" s="359"/>
      <c r="Z572" s="359"/>
      <c r="AA572" s="359"/>
      <c r="AB572" s="360"/>
      <c r="AC572" s="359"/>
      <c r="AD572" s="359"/>
    </row>
    <row r="573" spans="1:30" s="217" customFormat="1" ht="12">
      <c r="A573" s="364">
        <f t="shared" si="25"/>
        <v>569</v>
      </c>
      <c r="B573" s="208" t="s">
        <v>1851</v>
      </c>
      <c r="C573" s="208" t="s">
        <v>3836</v>
      </c>
      <c r="D573" s="208" t="s">
        <v>1104</v>
      </c>
      <c r="E573" s="372">
        <v>1949</v>
      </c>
      <c r="F573" s="208" t="s">
        <v>390</v>
      </c>
      <c r="G573" s="373" t="s">
        <v>1852</v>
      </c>
      <c r="H573" s="225"/>
      <c r="I573" s="199"/>
      <c r="J573" s="227"/>
      <c r="K573" s="446"/>
      <c r="L573" s="255">
        <v>0.03019675925925926</v>
      </c>
      <c r="M573" s="208"/>
      <c r="N573" s="485">
        <f>H573+I573+J573+K573+L573+M573</f>
        <v>0.03019675925925926</v>
      </c>
      <c r="O573" s="424"/>
      <c r="P573" s="199"/>
      <c r="Q573" s="205"/>
      <c r="R573" s="457"/>
      <c r="S573" s="200">
        <v>1</v>
      </c>
      <c r="T573" s="200"/>
      <c r="U573" s="474">
        <f t="shared" si="23"/>
        <v>1</v>
      </c>
      <c r="V573" s="358">
        <v>1</v>
      </c>
      <c r="W573" s="359">
        <f t="shared" si="24"/>
        <v>1</v>
      </c>
      <c r="X573" s="359"/>
      <c r="Y573" s="359"/>
      <c r="Z573" s="359"/>
      <c r="AA573" s="359"/>
      <c r="AB573" s="360"/>
      <c r="AC573" s="359"/>
      <c r="AD573" s="359"/>
    </row>
    <row r="574" spans="1:30" s="217" customFormat="1" ht="12">
      <c r="A574" s="364">
        <f t="shared" si="25"/>
        <v>570</v>
      </c>
      <c r="B574" s="362" t="s">
        <v>192</v>
      </c>
      <c r="C574" s="362" t="s">
        <v>18</v>
      </c>
      <c r="D574" s="362" t="s">
        <v>1104</v>
      </c>
      <c r="E574" s="362" t="s">
        <v>3814</v>
      </c>
      <c r="F574" s="362" t="s">
        <v>390</v>
      </c>
      <c r="G574" s="365" t="s">
        <v>193</v>
      </c>
      <c r="H574" s="203"/>
      <c r="I574" s="207"/>
      <c r="J574" s="227">
        <v>0.030208333333333334</v>
      </c>
      <c r="K574" s="446"/>
      <c r="L574" s="198"/>
      <c r="M574" s="198"/>
      <c r="N574" s="485">
        <f>H574+I574+J574+K574+L574+M574</f>
        <v>0.030208333333333334</v>
      </c>
      <c r="O574" s="424"/>
      <c r="P574" s="199"/>
      <c r="Q574" s="205">
        <v>1</v>
      </c>
      <c r="R574" s="458"/>
      <c r="S574" s="200"/>
      <c r="T574" s="200"/>
      <c r="U574" s="474">
        <f t="shared" si="23"/>
        <v>1</v>
      </c>
      <c r="V574" s="358">
        <v>1</v>
      </c>
      <c r="W574" s="359">
        <f t="shared" si="24"/>
        <v>1</v>
      </c>
      <c r="X574" s="359"/>
      <c r="Y574" s="359"/>
      <c r="Z574" s="359"/>
      <c r="AA574" s="359"/>
      <c r="AB574" s="360"/>
      <c r="AC574" s="359"/>
      <c r="AD574" s="359"/>
    </row>
    <row r="575" spans="1:30" s="217" customFormat="1" ht="12">
      <c r="A575" s="364">
        <f t="shared" si="25"/>
        <v>571</v>
      </c>
      <c r="B575" s="361" t="s">
        <v>1606</v>
      </c>
      <c r="C575" s="361" t="s">
        <v>3850</v>
      </c>
      <c r="D575" s="362" t="s">
        <v>1104</v>
      </c>
      <c r="E575" s="361" t="s">
        <v>3861</v>
      </c>
      <c r="F575" s="361" t="s">
        <v>390</v>
      </c>
      <c r="G575" s="363" t="s">
        <v>1607</v>
      </c>
      <c r="H575" s="203"/>
      <c r="I575" s="196"/>
      <c r="J575" s="227"/>
      <c r="K575" s="446">
        <v>0.03023148148148148</v>
      </c>
      <c r="L575" s="198"/>
      <c r="M575" s="198"/>
      <c r="N575" s="485">
        <f>H575+I575+J575+K575+L575+M575</f>
        <v>0.03023148148148148</v>
      </c>
      <c r="O575" s="424"/>
      <c r="P575" s="199"/>
      <c r="Q575" s="205"/>
      <c r="R575" s="458">
        <v>1</v>
      </c>
      <c r="S575" s="200"/>
      <c r="T575" s="200"/>
      <c r="U575" s="474">
        <f t="shared" si="23"/>
        <v>1</v>
      </c>
      <c r="V575" s="358">
        <v>1</v>
      </c>
      <c r="W575" s="359">
        <f t="shared" si="24"/>
        <v>1</v>
      </c>
      <c r="X575" s="359"/>
      <c r="Y575" s="359"/>
      <c r="Z575" s="359"/>
      <c r="AA575" s="359"/>
      <c r="AB575" s="360"/>
      <c r="AC575" s="359"/>
      <c r="AD575" s="359"/>
    </row>
    <row r="576" spans="1:30" s="217" customFormat="1" ht="12">
      <c r="A576" s="364">
        <f t="shared" si="25"/>
        <v>572</v>
      </c>
      <c r="B576" s="362" t="s">
        <v>1608</v>
      </c>
      <c r="C576" s="362" t="s">
        <v>3774</v>
      </c>
      <c r="D576" s="362" t="s">
        <v>1104</v>
      </c>
      <c r="E576" s="362" t="s">
        <v>120</v>
      </c>
      <c r="F576" s="362" t="s">
        <v>390</v>
      </c>
      <c r="G576" s="365" t="s">
        <v>3805</v>
      </c>
      <c r="H576" s="203"/>
      <c r="I576" s="207"/>
      <c r="J576" s="227"/>
      <c r="K576" s="446">
        <v>0.030243055555555554</v>
      </c>
      <c r="L576" s="198"/>
      <c r="M576" s="198"/>
      <c r="N576" s="485">
        <f>H576+I576+J576+K576+L576+M576</f>
        <v>0.030243055555555554</v>
      </c>
      <c r="O576" s="424"/>
      <c r="P576" s="199"/>
      <c r="Q576" s="205"/>
      <c r="R576" s="457">
        <v>1</v>
      </c>
      <c r="S576" s="200"/>
      <c r="T576" s="200"/>
      <c r="U576" s="474">
        <f t="shared" si="23"/>
        <v>1</v>
      </c>
      <c r="V576" s="359">
        <v>1</v>
      </c>
      <c r="W576" s="359">
        <f t="shared" si="24"/>
        <v>1</v>
      </c>
      <c r="X576" s="359"/>
      <c r="Y576" s="359"/>
      <c r="Z576" s="359"/>
      <c r="AA576" s="359"/>
      <c r="AB576" s="360"/>
      <c r="AC576" s="359"/>
      <c r="AD576" s="359"/>
    </row>
    <row r="577" spans="1:30" s="217" customFormat="1" ht="12">
      <c r="A577" s="364">
        <f t="shared" si="25"/>
        <v>573</v>
      </c>
      <c r="B577" s="378" t="s">
        <v>1609</v>
      </c>
      <c r="C577" s="378" t="s">
        <v>3778</v>
      </c>
      <c r="D577" s="362" t="s">
        <v>1104</v>
      </c>
      <c r="E577" s="378" t="s">
        <v>25</v>
      </c>
      <c r="F577" s="362" t="s">
        <v>390</v>
      </c>
      <c r="G577" s="379" t="s">
        <v>1610</v>
      </c>
      <c r="H577" s="211"/>
      <c r="I577" s="207"/>
      <c r="J577" s="227"/>
      <c r="K577" s="446">
        <v>0.030254629629629628</v>
      </c>
      <c r="L577" s="198"/>
      <c r="M577" s="198"/>
      <c r="N577" s="485">
        <f>H577+I577+J577+K577+L577+M577</f>
        <v>0.030254629629629628</v>
      </c>
      <c r="O577" s="424"/>
      <c r="P577" s="199"/>
      <c r="Q577" s="205"/>
      <c r="R577" s="458">
        <v>1</v>
      </c>
      <c r="S577" s="200"/>
      <c r="T577" s="200"/>
      <c r="U577" s="474">
        <f t="shared" si="23"/>
        <v>1</v>
      </c>
      <c r="V577" s="358">
        <v>1</v>
      </c>
      <c r="W577" s="359">
        <f t="shared" si="24"/>
        <v>1</v>
      </c>
      <c r="X577" s="359"/>
      <c r="Y577" s="359"/>
      <c r="Z577" s="359"/>
      <c r="AA577" s="359"/>
      <c r="AB577" s="360"/>
      <c r="AC577" s="359"/>
      <c r="AD577" s="359"/>
    </row>
    <row r="578" spans="1:30" s="217" customFormat="1" ht="12">
      <c r="A578" s="364">
        <f t="shared" si="25"/>
        <v>574</v>
      </c>
      <c r="B578" s="208" t="s">
        <v>1611</v>
      </c>
      <c r="C578" s="208" t="s">
        <v>3842</v>
      </c>
      <c r="D578" s="208" t="s">
        <v>1104</v>
      </c>
      <c r="E578" s="372" t="s">
        <v>3776</v>
      </c>
      <c r="F578" s="208" t="s">
        <v>390</v>
      </c>
      <c r="G578" s="373" t="s">
        <v>1612</v>
      </c>
      <c r="H578" s="225"/>
      <c r="I578" s="199"/>
      <c r="J578" s="227"/>
      <c r="K578" s="446">
        <v>0.0302662037037037</v>
      </c>
      <c r="L578" s="198"/>
      <c r="M578" s="208"/>
      <c r="N578" s="485">
        <f>H578+I578+J578+K578+L578+M578</f>
        <v>0.0302662037037037</v>
      </c>
      <c r="O578" s="424"/>
      <c r="P578" s="199"/>
      <c r="Q578" s="205"/>
      <c r="R578" s="458">
        <v>1</v>
      </c>
      <c r="S578" s="200"/>
      <c r="T578" s="200"/>
      <c r="U578" s="474">
        <f t="shared" si="23"/>
        <v>1</v>
      </c>
      <c r="V578" s="358">
        <v>1</v>
      </c>
      <c r="W578" s="359">
        <f t="shared" si="24"/>
        <v>1</v>
      </c>
      <c r="X578" s="359"/>
      <c r="Y578" s="359"/>
      <c r="Z578" s="359"/>
      <c r="AA578" s="359"/>
      <c r="AB578" s="360"/>
      <c r="AC578" s="359"/>
      <c r="AD578" s="359"/>
    </row>
    <row r="579" spans="1:30" s="217" customFormat="1" ht="12">
      <c r="A579" s="364">
        <f t="shared" si="25"/>
        <v>575</v>
      </c>
      <c r="B579" s="362" t="s">
        <v>1212</v>
      </c>
      <c r="C579" s="362" t="s">
        <v>3778</v>
      </c>
      <c r="D579" s="362" t="s">
        <v>1104</v>
      </c>
      <c r="E579" s="362">
        <v>1965</v>
      </c>
      <c r="F579" s="362" t="s">
        <v>390</v>
      </c>
      <c r="G579" s="365" t="s">
        <v>1213</v>
      </c>
      <c r="H579" s="203"/>
      <c r="I579" s="207"/>
      <c r="J579" s="227">
        <v>0.030300925925925926</v>
      </c>
      <c r="K579" s="446"/>
      <c r="L579" s="198"/>
      <c r="M579" s="198"/>
      <c r="N579" s="485">
        <f>H579+I579+J579+K579+L579+M579</f>
        <v>0.030300925925925926</v>
      </c>
      <c r="O579" s="424"/>
      <c r="P579" s="199"/>
      <c r="Q579" s="205">
        <v>1</v>
      </c>
      <c r="R579" s="457"/>
      <c r="S579" s="200"/>
      <c r="T579" s="200"/>
      <c r="U579" s="474">
        <f t="shared" si="23"/>
        <v>1</v>
      </c>
      <c r="V579" s="358">
        <v>1</v>
      </c>
      <c r="W579" s="359">
        <f t="shared" si="24"/>
        <v>1</v>
      </c>
      <c r="X579" s="359"/>
      <c r="Y579" s="359"/>
      <c r="Z579" s="359"/>
      <c r="AA579" s="359"/>
      <c r="AB579" s="360"/>
      <c r="AC579" s="359"/>
      <c r="AD579" s="359"/>
    </row>
    <row r="580" spans="1:30" s="217" customFormat="1" ht="12">
      <c r="A580" s="364">
        <f t="shared" si="25"/>
        <v>576</v>
      </c>
      <c r="B580" s="378" t="s">
        <v>1613</v>
      </c>
      <c r="C580" s="378" t="s">
        <v>3728</v>
      </c>
      <c r="D580" s="362" t="s">
        <v>1104</v>
      </c>
      <c r="E580" s="378" t="s">
        <v>3806</v>
      </c>
      <c r="F580" s="362" t="s">
        <v>390</v>
      </c>
      <c r="G580" s="379" t="s">
        <v>118</v>
      </c>
      <c r="H580" s="211"/>
      <c r="I580" s="207"/>
      <c r="J580" s="227"/>
      <c r="K580" s="446">
        <v>0.0303125</v>
      </c>
      <c r="L580" s="198"/>
      <c r="M580" s="198"/>
      <c r="N580" s="485">
        <f>H580+I580+J580+K580+L580+M580</f>
        <v>0.0303125</v>
      </c>
      <c r="O580" s="424"/>
      <c r="P580" s="199"/>
      <c r="Q580" s="205"/>
      <c r="R580" s="458">
        <v>1</v>
      </c>
      <c r="S580" s="200"/>
      <c r="T580" s="200"/>
      <c r="U580" s="474">
        <f t="shared" si="23"/>
        <v>1</v>
      </c>
      <c r="V580" s="358">
        <v>1</v>
      </c>
      <c r="W580" s="359">
        <f t="shared" si="24"/>
        <v>1</v>
      </c>
      <c r="X580" s="359"/>
      <c r="Y580" s="359"/>
      <c r="Z580" s="359"/>
      <c r="AA580" s="359"/>
      <c r="AB580" s="360"/>
      <c r="AC580" s="359"/>
      <c r="AD580" s="359"/>
    </row>
    <row r="581" spans="1:30" s="217" customFormat="1" ht="12">
      <c r="A581" s="364">
        <f t="shared" si="25"/>
        <v>577</v>
      </c>
      <c r="B581" s="208" t="s">
        <v>1853</v>
      </c>
      <c r="C581" s="208" t="s">
        <v>3744</v>
      </c>
      <c r="D581" s="208" t="s">
        <v>1104</v>
      </c>
      <c r="E581" s="372">
        <v>1962</v>
      </c>
      <c r="F581" s="208" t="s">
        <v>390</v>
      </c>
      <c r="G581" s="373" t="s">
        <v>1854</v>
      </c>
      <c r="H581" s="225"/>
      <c r="I581" s="199"/>
      <c r="J581" s="227"/>
      <c r="K581" s="446"/>
      <c r="L581" s="255">
        <v>0.030324074074074073</v>
      </c>
      <c r="M581" s="208"/>
      <c r="N581" s="485">
        <f>H581+I581+J581+K581+L581+M581</f>
        <v>0.030324074074074073</v>
      </c>
      <c r="O581" s="424"/>
      <c r="P581" s="199"/>
      <c r="Q581" s="205"/>
      <c r="R581" s="458"/>
      <c r="S581" s="200">
        <v>1</v>
      </c>
      <c r="T581" s="200"/>
      <c r="U581" s="474">
        <f t="shared" si="23"/>
        <v>1</v>
      </c>
      <c r="V581" s="358">
        <v>1</v>
      </c>
      <c r="W581" s="359">
        <f t="shared" si="24"/>
        <v>1</v>
      </c>
      <c r="X581" s="359"/>
      <c r="Y581" s="359"/>
      <c r="Z581" s="359"/>
      <c r="AA581" s="359"/>
      <c r="AB581" s="360"/>
      <c r="AC581" s="359"/>
      <c r="AD581" s="359"/>
    </row>
    <row r="582" spans="1:30" s="217" customFormat="1" ht="12">
      <c r="A582" s="364">
        <f t="shared" si="25"/>
        <v>578</v>
      </c>
      <c r="B582" s="361" t="s">
        <v>355</v>
      </c>
      <c r="C582" s="361" t="s">
        <v>85</v>
      </c>
      <c r="D582" s="362" t="s">
        <v>1104</v>
      </c>
      <c r="E582" s="361" t="s">
        <v>3820</v>
      </c>
      <c r="F582" s="361" t="s">
        <v>390</v>
      </c>
      <c r="G582" s="363" t="s">
        <v>3837</v>
      </c>
      <c r="H582" s="215"/>
      <c r="I582" s="196">
        <v>0.030358796296296297</v>
      </c>
      <c r="J582" s="227"/>
      <c r="K582" s="446"/>
      <c r="L582" s="198"/>
      <c r="M582" s="198"/>
      <c r="N582" s="485">
        <f>H582+I582+J582+K582+L582+M582</f>
        <v>0.030358796296296297</v>
      </c>
      <c r="O582" s="424"/>
      <c r="P582" s="199">
        <v>1</v>
      </c>
      <c r="Q582" s="205"/>
      <c r="R582" s="458"/>
      <c r="S582" s="200"/>
      <c r="T582" s="200"/>
      <c r="U582" s="474">
        <f aca="true" t="shared" si="26" ref="U582:U645">SUM(O582:T582)</f>
        <v>1</v>
      </c>
      <c r="V582" s="359">
        <v>1</v>
      </c>
      <c r="W582" s="359">
        <f aca="true" t="shared" si="27" ref="W582:W645">IF(U582&gt;0,1,0)</f>
        <v>1</v>
      </c>
      <c r="X582" s="359"/>
      <c r="Y582" s="359"/>
      <c r="Z582" s="359"/>
      <c r="AA582" s="359"/>
      <c r="AB582" s="360"/>
      <c r="AC582" s="359"/>
      <c r="AD582" s="359"/>
    </row>
    <row r="583" spans="1:30" s="217" customFormat="1" ht="12">
      <c r="A583" s="364">
        <f t="shared" si="25"/>
        <v>579</v>
      </c>
      <c r="B583" s="361" t="s">
        <v>225</v>
      </c>
      <c r="C583" s="361" t="s">
        <v>70</v>
      </c>
      <c r="D583" s="362" t="s">
        <v>1104</v>
      </c>
      <c r="E583" s="361" t="s">
        <v>3720</v>
      </c>
      <c r="F583" s="361" t="s">
        <v>390</v>
      </c>
      <c r="G583" s="363" t="s">
        <v>3797</v>
      </c>
      <c r="H583" s="211"/>
      <c r="I583" s="196">
        <v>0.030381944444444444</v>
      </c>
      <c r="J583" s="227"/>
      <c r="K583" s="446"/>
      <c r="L583" s="198"/>
      <c r="M583" s="198"/>
      <c r="N583" s="485">
        <f>H583+I583+J583+K583+L583+M583</f>
        <v>0.030381944444444444</v>
      </c>
      <c r="O583" s="424"/>
      <c r="P583" s="199">
        <v>1</v>
      </c>
      <c r="Q583" s="205"/>
      <c r="R583" s="458"/>
      <c r="S583" s="200"/>
      <c r="T583" s="200"/>
      <c r="U583" s="474">
        <f t="shared" si="26"/>
        <v>1</v>
      </c>
      <c r="V583" s="358">
        <v>1</v>
      </c>
      <c r="W583" s="359">
        <f t="shared" si="27"/>
        <v>1</v>
      </c>
      <c r="X583" s="359"/>
      <c r="Y583" s="359"/>
      <c r="Z583" s="359"/>
      <c r="AA583" s="359"/>
      <c r="AB583" s="360"/>
      <c r="AC583" s="359"/>
      <c r="AD583" s="359"/>
    </row>
    <row r="584" spans="1:30" s="217" customFormat="1" ht="12">
      <c r="A584" s="364">
        <f t="shared" si="25"/>
        <v>580</v>
      </c>
      <c r="B584" s="361" t="s">
        <v>1242</v>
      </c>
      <c r="C584" s="361" t="s">
        <v>3842</v>
      </c>
      <c r="D584" s="362" t="s">
        <v>1104</v>
      </c>
      <c r="E584" s="361">
        <v>1982</v>
      </c>
      <c r="F584" s="361" t="s">
        <v>390</v>
      </c>
      <c r="G584" s="363" t="s">
        <v>71</v>
      </c>
      <c r="H584" s="203"/>
      <c r="I584" s="196"/>
      <c r="J584" s="227">
        <v>0.03040509259259259</v>
      </c>
      <c r="K584" s="446"/>
      <c r="L584" s="198"/>
      <c r="M584" s="198"/>
      <c r="N584" s="485">
        <f>H584+I584+J584+K584+L584+M584</f>
        <v>0.03040509259259259</v>
      </c>
      <c r="O584" s="424"/>
      <c r="P584" s="199"/>
      <c r="Q584" s="205">
        <v>1</v>
      </c>
      <c r="R584" s="457"/>
      <c r="S584" s="200"/>
      <c r="T584" s="200"/>
      <c r="U584" s="474">
        <f t="shared" si="26"/>
        <v>1</v>
      </c>
      <c r="V584" s="358">
        <v>1</v>
      </c>
      <c r="W584" s="359">
        <f t="shared" si="27"/>
        <v>1</v>
      </c>
      <c r="X584" s="359"/>
      <c r="Y584" s="359"/>
      <c r="Z584" s="359"/>
      <c r="AA584" s="359"/>
      <c r="AB584" s="360"/>
      <c r="AC584" s="359"/>
      <c r="AD584" s="359"/>
    </row>
    <row r="585" spans="1:30" s="217" customFormat="1" ht="12">
      <c r="A585" s="364">
        <f t="shared" si="25"/>
        <v>581</v>
      </c>
      <c r="B585" s="208" t="s">
        <v>1855</v>
      </c>
      <c r="C585" s="208" t="s">
        <v>3800</v>
      </c>
      <c r="D585" s="208" t="s">
        <v>1104</v>
      </c>
      <c r="E585" s="372">
        <v>1968</v>
      </c>
      <c r="F585" s="208" t="s">
        <v>390</v>
      </c>
      <c r="G585" s="373" t="s">
        <v>1508</v>
      </c>
      <c r="H585" s="225"/>
      <c r="I585" s="199"/>
      <c r="J585" s="227"/>
      <c r="K585" s="446"/>
      <c r="L585" s="255">
        <v>0.03040509259259259</v>
      </c>
      <c r="M585" s="208"/>
      <c r="N585" s="485">
        <f>H585+I585+J585+K585+L585+M585</f>
        <v>0.03040509259259259</v>
      </c>
      <c r="O585" s="424"/>
      <c r="P585" s="199"/>
      <c r="Q585" s="205"/>
      <c r="R585" s="458"/>
      <c r="S585" s="200">
        <v>1</v>
      </c>
      <c r="T585" s="200"/>
      <c r="U585" s="474">
        <f t="shared" si="26"/>
        <v>1</v>
      </c>
      <c r="V585" s="358">
        <v>1</v>
      </c>
      <c r="W585" s="359">
        <f t="shared" si="27"/>
        <v>1</v>
      </c>
      <c r="X585" s="359"/>
      <c r="Y585" s="359"/>
      <c r="Z585" s="359"/>
      <c r="AA585" s="359"/>
      <c r="AB585" s="360"/>
      <c r="AC585" s="359"/>
      <c r="AD585" s="359"/>
    </row>
    <row r="586" spans="1:30" s="217" customFormat="1" ht="12">
      <c r="A586" s="364">
        <f t="shared" si="25"/>
        <v>582</v>
      </c>
      <c r="B586" s="208" t="s">
        <v>1856</v>
      </c>
      <c r="C586" s="208" t="s">
        <v>70</v>
      </c>
      <c r="D586" s="208" t="s">
        <v>1104</v>
      </c>
      <c r="E586" s="372">
        <v>1982</v>
      </c>
      <c r="F586" s="208" t="s">
        <v>390</v>
      </c>
      <c r="G586" s="373" t="s">
        <v>1857</v>
      </c>
      <c r="H586" s="225"/>
      <c r="I586" s="199"/>
      <c r="J586" s="227"/>
      <c r="K586" s="446"/>
      <c r="L586" s="255">
        <v>0.030474537037037036</v>
      </c>
      <c r="M586" s="208"/>
      <c r="N586" s="485">
        <f>H586+I586+J586+K586+L586+M586</f>
        <v>0.030474537037037036</v>
      </c>
      <c r="O586" s="424"/>
      <c r="P586" s="199"/>
      <c r="Q586" s="205"/>
      <c r="R586" s="458"/>
      <c r="S586" s="200">
        <v>1</v>
      </c>
      <c r="T586" s="200"/>
      <c r="U586" s="474">
        <f t="shared" si="26"/>
        <v>1</v>
      </c>
      <c r="V586" s="358">
        <v>1</v>
      </c>
      <c r="W586" s="359">
        <f t="shared" si="27"/>
        <v>1</v>
      </c>
      <c r="X586" s="359"/>
      <c r="Y586" s="359"/>
      <c r="Z586" s="359"/>
      <c r="AA586" s="359"/>
      <c r="AB586" s="360"/>
      <c r="AC586" s="359"/>
      <c r="AD586" s="359"/>
    </row>
    <row r="587" spans="1:30" s="217" customFormat="1" ht="12">
      <c r="A587" s="364">
        <f t="shared" si="25"/>
        <v>583</v>
      </c>
      <c r="B587" s="208" t="s">
        <v>1858</v>
      </c>
      <c r="C587" s="208" t="s">
        <v>3785</v>
      </c>
      <c r="D587" s="208" t="s">
        <v>1104</v>
      </c>
      <c r="E587" s="372">
        <v>1987</v>
      </c>
      <c r="F587" s="208" t="s">
        <v>390</v>
      </c>
      <c r="G587" s="373" t="s">
        <v>231</v>
      </c>
      <c r="H587" s="225"/>
      <c r="I587" s="199"/>
      <c r="J587" s="227"/>
      <c r="K587" s="446"/>
      <c r="L587" s="255">
        <v>0.03050925925925926</v>
      </c>
      <c r="M587" s="208"/>
      <c r="N587" s="485">
        <f>H587+I587+J587+K587+L587+M587</f>
        <v>0.03050925925925926</v>
      </c>
      <c r="O587" s="424"/>
      <c r="P587" s="199"/>
      <c r="Q587" s="205"/>
      <c r="R587" s="458"/>
      <c r="S587" s="200">
        <v>1</v>
      </c>
      <c r="T587" s="200"/>
      <c r="U587" s="474">
        <f t="shared" si="26"/>
        <v>1</v>
      </c>
      <c r="V587" s="359">
        <v>1</v>
      </c>
      <c r="W587" s="359">
        <f t="shared" si="27"/>
        <v>1</v>
      </c>
      <c r="X587" s="359"/>
      <c r="Y587" s="359"/>
      <c r="Z587" s="359"/>
      <c r="AA587" s="359"/>
      <c r="AB587" s="360"/>
      <c r="AC587" s="359"/>
      <c r="AD587" s="359"/>
    </row>
    <row r="588" spans="1:30" s="217" customFormat="1" ht="12">
      <c r="A588" s="364">
        <f t="shared" si="25"/>
        <v>584</v>
      </c>
      <c r="B588" s="362" t="s">
        <v>666</v>
      </c>
      <c r="C588" s="362" t="s">
        <v>155</v>
      </c>
      <c r="D588" s="362" t="s">
        <v>1104</v>
      </c>
      <c r="E588" s="362">
        <v>1968</v>
      </c>
      <c r="F588" s="362" t="s">
        <v>390</v>
      </c>
      <c r="G588" s="365" t="s">
        <v>670</v>
      </c>
      <c r="H588" s="203">
        <v>0.030520833333333334</v>
      </c>
      <c r="I588" s="207"/>
      <c r="J588" s="227"/>
      <c r="K588" s="446"/>
      <c r="L588" s="198"/>
      <c r="M588" s="198"/>
      <c r="N588" s="485">
        <f>H588+I588+J588+K588+L588+M588</f>
        <v>0.030520833333333334</v>
      </c>
      <c r="O588" s="424">
        <v>1</v>
      </c>
      <c r="P588" s="199"/>
      <c r="Q588" s="205"/>
      <c r="R588" s="458"/>
      <c r="S588" s="200"/>
      <c r="T588" s="200"/>
      <c r="U588" s="474">
        <f t="shared" si="26"/>
        <v>1</v>
      </c>
      <c r="V588" s="358">
        <v>1</v>
      </c>
      <c r="W588" s="359">
        <f t="shared" si="27"/>
        <v>1</v>
      </c>
      <c r="X588" s="359"/>
      <c r="Y588" s="359"/>
      <c r="Z588" s="359"/>
      <c r="AA588" s="359"/>
      <c r="AB588" s="360"/>
      <c r="AC588" s="359"/>
      <c r="AD588" s="359"/>
    </row>
    <row r="589" spans="1:30" s="217" customFormat="1" ht="12">
      <c r="A589" s="364">
        <f t="shared" si="25"/>
        <v>585</v>
      </c>
      <c r="B589" s="208" t="s">
        <v>1616</v>
      </c>
      <c r="C589" s="208" t="s">
        <v>3741</v>
      </c>
      <c r="D589" s="208" t="s">
        <v>1104</v>
      </c>
      <c r="E589" s="372" t="s">
        <v>3776</v>
      </c>
      <c r="F589" s="208" t="s">
        <v>390</v>
      </c>
      <c r="G589" s="373" t="s">
        <v>1617</v>
      </c>
      <c r="H589" s="225"/>
      <c r="I589" s="199"/>
      <c r="J589" s="227"/>
      <c r="K589" s="446">
        <v>0.03054398148148148</v>
      </c>
      <c r="L589" s="198"/>
      <c r="M589" s="208"/>
      <c r="N589" s="485">
        <f>H589+I589+J589+K589+L589+M589</f>
        <v>0.03054398148148148</v>
      </c>
      <c r="O589" s="424"/>
      <c r="P589" s="199"/>
      <c r="Q589" s="205"/>
      <c r="R589" s="458">
        <v>1</v>
      </c>
      <c r="S589" s="200"/>
      <c r="T589" s="200"/>
      <c r="U589" s="474">
        <f t="shared" si="26"/>
        <v>1</v>
      </c>
      <c r="V589" s="358">
        <v>1</v>
      </c>
      <c r="W589" s="359">
        <f t="shared" si="27"/>
        <v>1</v>
      </c>
      <c r="X589" s="359"/>
      <c r="Y589" s="359"/>
      <c r="Z589" s="359"/>
      <c r="AA589" s="359"/>
      <c r="AB589" s="360"/>
      <c r="AC589" s="359"/>
      <c r="AD589" s="359"/>
    </row>
    <row r="590" spans="1:30" s="217" customFormat="1" ht="12">
      <c r="A590" s="364">
        <f t="shared" si="25"/>
        <v>586</v>
      </c>
      <c r="B590" s="361" t="s">
        <v>1618</v>
      </c>
      <c r="C590" s="361" t="s">
        <v>3785</v>
      </c>
      <c r="D590" s="362" t="s">
        <v>1104</v>
      </c>
      <c r="E590" s="361" t="s">
        <v>68</v>
      </c>
      <c r="F590" s="361" t="s">
        <v>390</v>
      </c>
      <c r="G590" s="363" t="s">
        <v>1240</v>
      </c>
      <c r="H590" s="203"/>
      <c r="I590" s="196"/>
      <c r="J590" s="227"/>
      <c r="K590" s="446">
        <v>0.030555555555555555</v>
      </c>
      <c r="L590" s="198"/>
      <c r="M590" s="198"/>
      <c r="N590" s="485">
        <f>H590+I590+J590+K590+L590+M590</f>
        <v>0.030555555555555555</v>
      </c>
      <c r="O590" s="424"/>
      <c r="P590" s="199"/>
      <c r="Q590" s="205"/>
      <c r="R590" s="458">
        <v>1</v>
      </c>
      <c r="S590" s="200"/>
      <c r="T590" s="200"/>
      <c r="U590" s="474">
        <f t="shared" si="26"/>
        <v>1</v>
      </c>
      <c r="V590" s="358">
        <v>1</v>
      </c>
      <c r="W590" s="359">
        <f t="shared" si="27"/>
        <v>1</v>
      </c>
      <c r="X590" s="359"/>
      <c r="Y590" s="359"/>
      <c r="Z590" s="359"/>
      <c r="AA590" s="359"/>
      <c r="AB590" s="360"/>
      <c r="AC590" s="359"/>
      <c r="AD590" s="359"/>
    </row>
    <row r="591" spans="1:30" s="217" customFormat="1" ht="12">
      <c r="A591" s="364">
        <f t="shared" si="25"/>
        <v>587</v>
      </c>
      <c r="B591" s="375" t="s">
        <v>195</v>
      </c>
      <c r="C591" s="375" t="s">
        <v>1619</v>
      </c>
      <c r="D591" s="208" t="s">
        <v>1104</v>
      </c>
      <c r="E591" s="375" t="s">
        <v>3735</v>
      </c>
      <c r="F591" s="208" t="s">
        <v>390</v>
      </c>
      <c r="G591" s="376" t="s">
        <v>275</v>
      </c>
      <c r="H591" s="203"/>
      <c r="I591" s="223"/>
      <c r="J591" s="227"/>
      <c r="K591" s="446">
        <v>0.030567129629629628</v>
      </c>
      <c r="L591" s="198"/>
      <c r="M591" s="198"/>
      <c r="N591" s="485">
        <f>H591+I591+J591+K591+L591+M591</f>
        <v>0.030567129629629628</v>
      </c>
      <c r="O591" s="424"/>
      <c r="P591" s="199"/>
      <c r="Q591" s="205"/>
      <c r="R591" s="458">
        <v>1</v>
      </c>
      <c r="S591" s="200"/>
      <c r="T591" s="200"/>
      <c r="U591" s="474">
        <f t="shared" si="26"/>
        <v>1</v>
      </c>
      <c r="V591" s="358">
        <v>1</v>
      </c>
      <c r="W591" s="359">
        <f t="shared" si="27"/>
        <v>1</v>
      </c>
      <c r="X591" s="359"/>
      <c r="Y591" s="359"/>
      <c r="Z591" s="359"/>
      <c r="AA591" s="359"/>
      <c r="AB591" s="360"/>
      <c r="AC591" s="359"/>
      <c r="AD591" s="359"/>
    </row>
    <row r="592" spans="1:30" s="217" customFormat="1" ht="12">
      <c r="A592" s="364">
        <f t="shared" si="25"/>
        <v>588</v>
      </c>
      <c r="B592" s="361" t="s">
        <v>196</v>
      </c>
      <c r="C592" s="361" t="s">
        <v>197</v>
      </c>
      <c r="D592" s="362" t="s">
        <v>1104</v>
      </c>
      <c r="E592" s="361" t="s">
        <v>198</v>
      </c>
      <c r="F592" s="361" t="s">
        <v>390</v>
      </c>
      <c r="G592" s="363" t="s">
        <v>3758</v>
      </c>
      <c r="H592" s="203"/>
      <c r="I592" s="196">
        <v>0.030578703703703705</v>
      </c>
      <c r="J592" s="227"/>
      <c r="K592" s="446"/>
      <c r="L592" s="198"/>
      <c r="M592" s="198"/>
      <c r="N592" s="485">
        <f>H592+I592+J592+K592+L592+M592</f>
        <v>0.030578703703703705</v>
      </c>
      <c r="O592" s="424"/>
      <c r="P592" s="199">
        <v>1</v>
      </c>
      <c r="Q592" s="205"/>
      <c r="R592" s="458"/>
      <c r="S592" s="200"/>
      <c r="T592" s="200"/>
      <c r="U592" s="474">
        <f t="shared" si="26"/>
        <v>1</v>
      </c>
      <c r="V592" s="358">
        <v>1</v>
      </c>
      <c r="W592" s="359">
        <f t="shared" si="27"/>
        <v>1</v>
      </c>
      <c r="X592" s="359"/>
      <c r="Y592" s="359"/>
      <c r="Z592" s="359"/>
      <c r="AA592" s="359"/>
      <c r="AB592" s="360"/>
      <c r="AC592" s="359"/>
      <c r="AD592" s="359"/>
    </row>
    <row r="593" spans="1:30" s="217" customFormat="1" ht="12">
      <c r="A593" s="364">
        <f t="shared" si="25"/>
        <v>589</v>
      </c>
      <c r="B593" s="375" t="s">
        <v>1623</v>
      </c>
      <c r="C593" s="375" t="s">
        <v>3741</v>
      </c>
      <c r="D593" s="208" t="s">
        <v>1104</v>
      </c>
      <c r="E593" s="375" t="s">
        <v>3725</v>
      </c>
      <c r="F593" s="208" t="s">
        <v>390</v>
      </c>
      <c r="G593" s="376" t="s">
        <v>1624</v>
      </c>
      <c r="H593" s="203"/>
      <c r="I593" s="223"/>
      <c r="J593" s="227"/>
      <c r="K593" s="446">
        <v>0.030625</v>
      </c>
      <c r="L593" s="198"/>
      <c r="M593" s="198"/>
      <c r="N593" s="485">
        <f>H593+I593+J593+K593+L593+M593</f>
        <v>0.030625</v>
      </c>
      <c r="O593" s="424"/>
      <c r="P593" s="199"/>
      <c r="Q593" s="205"/>
      <c r="R593" s="458">
        <v>1</v>
      </c>
      <c r="S593" s="200"/>
      <c r="T593" s="200"/>
      <c r="U593" s="474">
        <f t="shared" si="26"/>
        <v>1</v>
      </c>
      <c r="V593" s="358">
        <v>1</v>
      </c>
      <c r="W593" s="359">
        <f t="shared" si="27"/>
        <v>1</v>
      </c>
      <c r="X593" s="359"/>
      <c r="Y593" s="359"/>
      <c r="Z593" s="359"/>
      <c r="AA593" s="359"/>
      <c r="AB593" s="360"/>
      <c r="AC593" s="359"/>
      <c r="AD593" s="359"/>
    </row>
    <row r="594" spans="1:30" s="217" customFormat="1" ht="12">
      <c r="A594" s="364">
        <f t="shared" si="25"/>
        <v>590</v>
      </c>
      <c r="B594" s="208" t="s">
        <v>1625</v>
      </c>
      <c r="C594" s="208" t="s">
        <v>127</v>
      </c>
      <c r="D594" s="208" t="s">
        <v>1104</v>
      </c>
      <c r="E594" s="372" t="s">
        <v>31</v>
      </c>
      <c r="F594" s="208" t="s">
        <v>390</v>
      </c>
      <c r="G594" s="373" t="s">
        <v>1626</v>
      </c>
      <c r="H594" s="225"/>
      <c r="I594" s="199"/>
      <c r="J594" s="227"/>
      <c r="K594" s="446">
        <v>0.030671296296296294</v>
      </c>
      <c r="L594" s="198"/>
      <c r="M594" s="208"/>
      <c r="N594" s="485">
        <f>H594+I594+J594+K594+L594+M594</f>
        <v>0.030671296296296294</v>
      </c>
      <c r="O594" s="424"/>
      <c r="P594" s="199"/>
      <c r="Q594" s="205"/>
      <c r="R594" s="458">
        <v>1</v>
      </c>
      <c r="S594" s="200"/>
      <c r="T594" s="200"/>
      <c r="U594" s="474">
        <f t="shared" si="26"/>
        <v>1</v>
      </c>
      <c r="V594" s="358">
        <v>1</v>
      </c>
      <c r="W594" s="359">
        <f t="shared" si="27"/>
        <v>1</v>
      </c>
      <c r="X594" s="359"/>
      <c r="Y594" s="359"/>
      <c r="Z594" s="359"/>
      <c r="AA594" s="359"/>
      <c r="AB594" s="360"/>
      <c r="AC594" s="359"/>
      <c r="AD594" s="359"/>
    </row>
    <row r="595" spans="1:30" s="217" customFormat="1" ht="12">
      <c r="A595" s="364">
        <f t="shared" si="25"/>
        <v>591</v>
      </c>
      <c r="B595" s="361" t="s">
        <v>1990</v>
      </c>
      <c r="C595" s="361" t="s">
        <v>93</v>
      </c>
      <c r="D595" s="362" t="s">
        <v>1104</v>
      </c>
      <c r="E595" s="361">
        <v>1983</v>
      </c>
      <c r="F595" s="361" t="s">
        <v>390</v>
      </c>
      <c r="G595" s="363" t="s">
        <v>3729</v>
      </c>
      <c r="H595" s="203"/>
      <c r="I595" s="196"/>
      <c r="J595" s="227">
        <v>0.030682870370370367</v>
      </c>
      <c r="K595" s="446"/>
      <c r="L595" s="198"/>
      <c r="M595" s="198"/>
      <c r="N595" s="485">
        <f>H595+I595+J595+K595+L595+M595</f>
        <v>0.030682870370370367</v>
      </c>
      <c r="O595" s="424"/>
      <c r="P595" s="199"/>
      <c r="Q595" s="205">
        <v>1</v>
      </c>
      <c r="R595" s="458"/>
      <c r="S595" s="200"/>
      <c r="T595" s="200"/>
      <c r="U595" s="474">
        <f t="shared" si="26"/>
        <v>1</v>
      </c>
      <c r="V595" s="358">
        <v>1</v>
      </c>
      <c r="W595" s="359">
        <f t="shared" si="27"/>
        <v>1</v>
      </c>
      <c r="X595" s="359"/>
      <c r="Y595" s="359"/>
      <c r="Z595" s="359"/>
      <c r="AA595" s="359"/>
      <c r="AB595" s="360"/>
      <c r="AC595" s="359"/>
      <c r="AD595" s="359"/>
    </row>
    <row r="596" spans="1:30" s="217" customFormat="1" ht="12">
      <c r="A596" s="364">
        <f t="shared" si="25"/>
        <v>592</v>
      </c>
      <c r="B596" s="208" t="s">
        <v>1859</v>
      </c>
      <c r="C596" s="208" t="s">
        <v>3774</v>
      </c>
      <c r="D596" s="208" t="s">
        <v>1104</v>
      </c>
      <c r="E596" s="372">
        <v>1984</v>
      </c>
      <c r="F596" s="208" t="s">
        <v>390</v>
      </c>
      <c r="G596" s="373" t="s">
        <v>3349</v>
      </c>
      <c r="H596" s="225"/>
      <c r="I596" s="199"/>
      <c r="J596" s="227"/>
      <c r="K596" s="446"/>
      <c r="L596" s="255">
        <v>0.03070601851851852</v>
      </c>
      <c r="M596" s="208"/>
      <c r="N596" s="485">
        <f>H596+I596+J596+K596+L596+M596</f>
        <v>0.03070601851851852</v>
      </c>
      <c r="O596" s="424"/>
      <c r="P596" s="199"/>
      <c r="Q596" s="205"/>
      <c r="R596" s="458"/>
      <c r="S596" s="200">
        <v>1</v>
      </c>
      <c r="T596" s="200"/>
      <c r="U596" s="474">
        <f t="shared" si="26"/>
        <v>1</v>
      </c>
      <c r="V596" s="358">
        <v>1</v>
      </c>
      <c r="W596" s="359">
        <f t="shared" si="27"/>
        <v>1</v>
      </c>
      <c r="X596" s="359"/>
      <c r="Y596" s="359"/>
      <c r="Z596" s="359"/>
      <c r="AA596" s="359"/>
      <c r="AB596" s="360"/>
      <c r="AC596" s="359"/>
      <c r="AD596" s="359"/>
    </row>
    <row r="597" spans="1:30" s="217" customFormat="1" ht="12">
      <c r="A597" s="364">
        <f t="shared" si="25"/>
        <v>593</v>
      </c>
      <c r="B597" s="361" t="s">
        <v>1627</v>
      </c>
      <c r="C597" s="361" t="s">
        <v>75</v>
      </c>
      <c r="D597" s="362" t="s">
        <v>1104</v>
      </c>
      <c r="E597" s="361" t="s">
        <v>54</v>
      </c>
      <c r="F597" s="361" t="s">
        <v>390</v>
      </c>
      <c r="G597" s="363" t="s">
        <v>1607</v>
      </c>
      <c r="H597" s="203"/>
      <c r="I597" s="196"/>
      <c r="J597" s="227"/>
      <c r="K597" s="446">
        <v>0.030729166666666665</v>
      </c>
      <c r="L597" s="198"/>
      <c r="M597" s="198"/>
      <c r="N597" s="485">
        <f>H597+I597+J597+K597+L597+M597</f>
        <v>0.030729166666666665</v>
      </c>
      <c r="O597" s="424"/>
      <c r="P597" s="199"/>
      <c r="Q597" s="205"/>
      <c r="R597" s="458">
        <v>1</v>
      </c>
      <c r="S597" s="200"/>
      <c r="T597" s="200"/>
      <c r="U597" s="474">
        <f t="shared" si="26"/>
        <v>1</v>
      </c>
      <c r="V597" s="358">
        <v>1</v>
      </c>
      <c r="W597" s="359">
        <f t="shared" si="27"/>
        <v>1</v>
      </c>
      <c r="X597" s="359"/>
      <c r="Y597" s="359"/>
      <c r="Z597" s="359"/>
      <c r="AA597" s="359"/>
      <c r="AB597" s="360"/>
      <c r="AC597" s="359"/>
      <c r="AD597" s="359"/>
    </row>
    <row r="598" spans="1:30" s="217" customFormat="1" ht="12">
      <c r="A598" s="364">
        <f t="shared" si="25"/>
        <v>594</v>
      </c>
      <c r="B598" s="378" t="s">
        <v>1630</v>
      </c>
      <c r="C598" s="378" t="s">
        <v>3842</v>
      </c>
      <c r="D598" s="362" t="s">
        <v>1104</v>
      </c>
      <c r="E598" s="378" t="s">
        <v>78</v>
      </c>
      <c r="F598" s="362" t="s">
        <v>390</v>
      </c>
      <c r="G598" s="379" t="s">
        <v>1631</v>
      </c>
      <c r="H598" s="211"/>
      <c r="I598" s="207"/>
      <c r="J598" s="227"/>
      <c r="K598" s="446">
        <v>0.03079861111111111</v>
      </c>
      <c r="L598" s="198"/>
      <c r="M598" s="198"/>
      <c r="N598" s="485">
        <f>H598+I598+J598+K598+L598+M598</f>
        <v>0.03079861111111111</v>
      </c>
      <c r="O598" s="424"/>
      <c r="P598" s="199"/>
      <c r="Q598" s="205"/>
      <c r="R598" s="458">
        <v>1</v>
      </c>
      <c r="S598" s="200"/>
      <c r="T598" s="200"/>
      <c r="U598" s="474">
        <f t="shared" si="26"/>
        <v>1</v>
      </c>
      <c r="V598" s="358">
        <v>1</v>
      </c>
      <c r="W598" s="359">
        <f t="shared" si="27"/>
        <v>1</v>
      </c>
      <c r="X598" s="359"/>
      <c r="Y598" s="359"/>
      <c r="Z598" s="359"/>
      <c r="AA598" s="359"/>
      <c r="AB598" s="360"/>
      <c r="AC598" s="359"/>
      <c r="AD598" s="359"/>
    </row>
    <row r="599" spans="1:30" s="217" customFormat="1" ht="12">
      <c r="A599" s="364">
        <f t="shared" si="25"/>
        <v>595</v>
      </c>
      <c r="B599" s="362" t="s">
        <v>1634</v>
      </c>
      <c r="C599" s="362" t="s">
        <v>3778</v>
      </c>
      <c r="D599" s="362" t="s">
        <v>1104</v>
      </c>
      <c r="E599" s="362" t="s">
        <v>3820</v>
      </c>
      <c r="F599" s="362" t="s">
        <v>390</v>
      </c>
      <c r="G599" s="365" t="s">
        <v>1635</v>
      </c>
      <c r="H599" s="203"/>
      <c r="I599" s="207"/>
      <c r="J599" s="227"/>
      <c r="K599" s="446">
        <v>0.030844907407407404</v>
      </c>
      <c r="L599" s="198"/>
      <c r="M599" s="198"/>
      <c r="N599" s="485">
        <f>H599+I599+J599+K599+L599+M599</f>
        <v>0.030844907407407404</v>
      </c>
      <c r="O599" s="424"/>
      <c r="P599" s="199"/>
      <c r="Q599" s="205"/>
      <c r="R599" s="458">
        <v>1</v>
      </c>
      <c r="S599" s="200"/>
      <c r="T599" s="200"/>
      <c r="U599" s="474">
        <f t="shared" si="26"/>
        <v>1</v>
      </c>
      <c r="V599" s="358">
        <v>1</v>
      </c>
      <c r="W599" s="359">
        <f t="shared" si="27"/>
        <v>1</v>
      </c>
      <c r="X599" s="359"/>
      <c r="Y599" s="359"/>
      <c r="Z599" s="359"/>
      <c r="AA599" s="359"/>
      <c r="AB599" s="360"/>
      <c r="AC599" s="359"/>
      <c r="AD599" s="359"/>
    </row>
    <row r="600" spans="1:30" s="319" customFormat="1" ht="12">
      <c r="A600" s="320">
        <f t="shared" si="25"/>
        <v>596</v>
      </c>
      <c r="B600" s="324" t="s">
        <v>1636</v>
      </c>
      <c r="C600" s="324" t="s">
        <v>1404</v>
      </c>
      <c r="D600" s="324" t="s">
        <v>1103</v>
      </c>
      <c r="E600" s="324" t="s">
        <v>294</v>
      </c>
      <c r="F600" s="324" t="s">
        <v>390</v>
      </c>
      <c r="G600" s="327" t="s">
        <v>3729</v>
      </c>
      <c r="H600" s="206"/>
      <c r="I600" s="210"/>
      <c r="J600" s="228"/>
      <c r="K600" s="447">
        <v>0.03085648148148148</v>
      </c>
      <c r="L600" s="299"/>
      <c r="M600" s="198"/>
      <c r="N600" s="486">
        <f>H600+I600+J600+K600+L600+M600</f>
        <v>0.03085648148148148</v>
      </c>
      <c r="O600" s="426"/>
      <c r="P600" s="232"/>
      <c r="Q600" s="234"/>
      <c r="R600" s="455">
        <v>1</v>
      </c>
      <c r="S600" s="202"/>
      <c r="T600" s="200"/>
      <c r="U600" s="472">
        <f t="shared" si="26"/>
        <v>1</v>
      </c>
      <c r="V600" s="316">
        <v>1</v>
      </c>
      <c r="W600" s="359">
        <f t="shared" si="27"/>
        <v>1</v>
      </c>
      <c r="X600" s="317"/>
      <c r="Y600" s="317"/>
      <c r="Z600" s="317"/>
      <c r="AA600" s="317"/>
      <c r="AB600" s="318"/>
      <c r="AC600" s="317"/>
      <c r="AD600" s="317"/>
    </row>
    <row r="601" spans="1:30" s="319" customFormat="1" ht="12">
      <c r="A601" s="320">
        <f t="shared" si="25"/>
        <v>597</v>
      </c>
      <c r="B601" s="213" t="s">
        <v>1861</v>
      </c>
      <c r="C601" s="213" t="s">
        <v>1860</v>
      </c>
      <c r="D601" s="213" t="s">
        <v>1103</v>
      </c>
      <c r="E601" s="325">
        <v>1985</v>
      </c>
      <c r="F601" s="213" t="s">
        <v>2005</v>
      </c>
      <c r="G601" s="326" t="s">
        <v>1862</v>
      </c>
      <c r="H601" s="435"/>
      <c r="I601" s="232"/>
      <c r="J601" s="228"/>
      <c r="K601" s="447"/>
      <c r="L601" s="300">
        <v>0.030879629629629632</v>
      </c>
      <c r="M601" s="208"/>
      <c r="N601" s="486">
        <f>H601+I601+J601+K601+L601+M601</f>
        <v>0.030879629629629632</v>
      </c>
      <c r="O601" s="424"/>
      <c r="P601" s="199"/>
      <c r="Q601" s="205"/>
      <c r="R601" s="458"/>
      <c r="S601" s="202">
        <v>1</v>
      </c>
      <c r="T601" s="200"/>
      <c r="U601" s="472">
        <f t="shared" si="26"/>
        <v>1</v>
      </c>
      <c r="V601" s="317">
        <v>1</v>
      </c>
      <c r="W601" s="359">
        <f t="shared" si="27"/>
        <v>1</v>
      </c>
      <c r="X601" s="317"/>
      <c r="Y601" s="317"/>
      <c r="Z601" s="317"/>
      <c r="AA601" s="317"/>
      <c r="AB601" s="318"/>
      <c r="AC601" s="317"/>
      <c r="AD601" s="317"/>
    </row>
    <row r="602" spans="1:34" s="217" customFormat="1" ht="12">
      <c r="A602" s="364">
        <f t="shared" si="25"/>
        <v>598</v>
      </c>
      <c r="B602" s="361" t="s">
        <v>3717</v>
      </c>
      <c r="C602" s="361" t="s">
        <v>3718</v>
      </c>
      <c r="D602" s="362" t="s">
        <v>1104</v>
      </c>
      <c r="E602" s="361">
        <v>1979</v>
      </c>
      <c r="F602" s="361" t="s">
        <v>390</v>
      </c>
      <c r="G602" s="363" t="s">
        <v>3719</v>
      </c>
      <c r="H602" s="203"/>
      <c r="I602" s="196">
        <v>0.030914351851851853</v>
      </c>
      <c r="J602" s="227"/>
      <c r="K602" s="446"/>
      <c r="L602" s="198"/>
      <c r="M602" s="198"/>
      <c r="N602" s="485">
        <f>H602+I602+J602+K602+L602+M602</f>
        <v>0.030914351851851853</v>
      </c>
      <c r="O602" s="424"/>
      <c r="P602" s="199">
        <v>1</v>
      </c>
      <c r="Q602" s="205"/>
      <c r="R602" s="458"/>
      <c r="S602" s="200"/>
      <c r="T602" s="200"/>
      <c r="U602" s="474">
        <f t="shared" si="26"/>
        <v>1</v>
      </c>
      <c r="V602" s="358">
        <v>1</v>
      </c>
      <c r="W602" s="359">
        <f t="shared" si="27"/>
        <v>1</v>
      </c>
      <c r="X602" s="359"/>
      <c r="Y602" s="359"/>
      <c r="Z602" s="359"/>
      <c r="AA602" s="359"/>
      <c r="AB602" s="360"/>
      <c r="AC602" s="359"/>
      <c r="AD602" s="359"/>
      <c r="AE602" s="370" t="s">
        <v>3713</v>
      </c>
      <c r="AF602" s="208" t="s">
        <v>1839</v>
      </c>
      <c r="AG602" s="208" t="s">
        <v>31</v>
      </c>
      <c r="AH602" s="371">
        <v>0.03708333333333333</v>
      </c>
    </row>
    <row r="603" spans="1:30" s="217" customFormat="1" ht="12">
      <c r="A603" s="364">
        <f t="shared" si="25"/>
        <v>599</v>
      </c>
      <c r="B603" s="362" t="s">
        <v>696</v>
      </c>
      <c r="C603" s="362" t="s">
        <v>108</v>
      </c>
      <c r="D603" s="362" t="s">
        <v>1104</v>
      </c>
      <c r="E603" s="362">
        <v>1990</v>
      </c>
      <c r="F603" s="362" t="s">
        <v>390</v>
      </c>
      <c r="G603" s="365" t="s">
        <v>71</v>
      </c>
      <c r="H603" s="203">
        <v>0.03107638888888889</v>
      </c>
      <c r="I603" s="207"/>
      <c r="J603" s="227"/>
      <c r="K603" s="446"/>
      <c r="L603" s="198"/>
      <c r="M603" s="198"/>
      <c r="N603" s="485">
        <f>H603+I603+J603+K603+L603+M603</f>
        <v>0.03107638888888889</v>
      </c>
      <c r="O603" s="424">
        <v>1</v>
      </c>
      <c r="P603" s="199"/>
      <c r="Q603" s="205"/>
      <c r="R603" s="458"/>
      <c r="S603" s="200"/>
      <c r="T603" s="200"/>
      <c r="U603" s="474">
        <f t="shared" si="26"/>
        <v>1</v>
      </c>
      <c r="V603" s="358">
        <v>1</v>
      </c>
      <c r="W603" s="359">
        <f t="shared" si="27"/>
        <v>1</v>
      </c>
      <c r="X603" s="359"/>
      <c r="Y603" s="359"/>
      <c r="Z603" s="359"/>
      <c r="AA603" s="359"/>
      <c r="AB603" s="360"/>
      <c r="AC603" s="359"/>
      <c r="AD603" s="359"/>
    </row>
    <row r="604" spans="1:30" s="217" customFormat="1" ht="12">
      <c r="A604" s="364">
        <f t="shared" si="25"/>
        <v>600</v>
      </c>
      <c r="B604" s="362" t="s">
        <v>1642</v>
      </c>
      <c r="C604" s="362" t="s">
        <v>3842</v>
      </c>
      <c r="D604" s="362" t="s">
        <v>1104</v>
      </c>
      <c r="E604" s="362" t="s">
        <v>123</v>
      </c>
      <c r="F604" s="362" t="s">
        <v>390</v>
      </c>
      <c r="G604" s="365" t="s">
        <v>1643</v>
      </c>
      <c r="H604" s="203"/>
      <c r="I604" s="207"/>
      <c r="J604" s="227"/>
      <c r="K604" s="446">
        <v>0.031122685185185184</v>
      </c>
      <c r="L604" s="198"/>
      <c r="M604" s="198"/>
      <c r="N604" s="485">
        <f>H604+I604+J604+K604+L604+M604</f>
        <v>0.031122685185185184</v>
      </c>
      <c r="O604" s="424"/>
      <c r="P604" s="199"/>
      <c r="Q604" s="205"/>
      <c r="R604" s="457">
        <v>1</v>
      </c>
      <c r="S604" s="200"/>
      <c r="T604" s="200"/>
      <c r="U604" s="474">
        <f t="shared" si="26"/>
        <v>1</v>
      </c>
      <c r="V604" s="358">
        <v>1</v>
      </c>
      <c r="W604" s="359">
        <f t="shared" si="27"/>
        <v>1</v>
      </c>
      <c r="X604" s="359"/>
      <c r="Y604" s="359"/>
      <c r="Z604" s="359"/>
      <c r="AA604" s="359"/>
      <c r="AB604" s="360"/>
      <c r="AC604" s="359"/>
      <c r="AD604" s="359"/>
    </row>
    <row r="605" spans="1:30" s="217" customFormat="1" ht="12">
      <c r="A605" s="364">
        <f t="shared" si="25"/>
        <v>601</v>
      </c>
      <c r="B605" s="362" t="s">
        <v>704</v>
      </c>
      <c r="C605" s="362" t="s">
        <v>714</v>
      </c>
      <c r="D605" s="362" t="s">
        <v>1104</v>
      </c>
      <c r="E605" s="362">
        <v>1944</v>
      </c>
      <c r="F605" s="362" t="s">
        <v>390</v>
      </c>
      <c r="G605" s="365" t="s">
        <v>438</v>
      </c>
      <c r="H605" s="203">
        <v>0.031122685185185187</v>
      </c>
      <c r="I605" s="207"/>
      <c r="J605" s="227"/>
      <c r="K605" s="446"/>
      <c r="L605" s="198"/>
      <c r="M605" s="198"/>
      <c r="N605" s="485">
        <f>H605+I605+J605+K605+L605+M605</f>
        <v>0.031122685185185187</v>
      </c>
      <c r="O605" s="424">
        <v>1</v>
      </c>
      <c r="P605" s="199"/>
      <c r="Q605" s="205"/>
      <c r="R605" s="457"/>
      <c r="S605" s="200"/>
      <c r="T605" s="200"/>
      <c r="U605" s="474">
        <f t="shared" si="26"/>
        <v>1</v>
      </c>
      <c r="V605" s="359">
        <v>1</v>
      </c>
      <c r="W605" s="359">
        <f t="shared" si="27"/>
        <v>1</v>
      </c>
      <c r="X605" s="359"/>
      <c r="Y605" s="359"/>
      <c r="Z605" s="359"/>
      <c r="AA605" s="359"/>
      <c r="AB605" s="360"/>
      <c r="AC605" s="359"/>
      <c r="AD605" s="359"/>
    </row>
    <row r="606" spans="1:30" s="217" customFormat="1" ht="12">
      <c r="A606" s="364">
        <f t="shared" si="25"/>
        <v>602</v>
      </c>
      <c r="B606" s="362" t="s">
        <v>718</v>
      </c>
      <c r="C606" s="362" t="s">
        <v>104</v>
      </c>
      <c r="D606" s="362" t="s">
        <v>1104</v>
      </c>
      <c r="E606" s="362">
        <v>1959</v>
      </c>
      <c r="F606" s="362" t="s">
        <v>390</v>
      </c>
      <c r="G606" s="365" t="s">
        <v>431</v>
      </c>
      <c r="H606" s="203">
        <v>0.031145833333333334</v>
      </c>
      <c r="I606" s="207"/>
      <c r="J606" s="227"/>
      <c r="K606" s="446"/>
      <c r="L606" s="198"/>
      <c r="M606" s="198"/>
      <c r="N606" s="485">
        <f>H606+I606+J606+K606+L606+M606</f>
        <v>0.031145833333333334</v>
      </c>
      <c r="O606" s="424">
        <v>1</v>
      </c>
      <c r="P606" s="199"/>
      <c r="Q606" s="205"/>
      <c r="R606" s="457"/>
      <c r="S606" s="200"/>
      <c r="T606" s="200"/>
      <c r="U606" s="474">
        <f t="shared" si="26"/>
        <v>1</v>
      </c>
      <c r="V606" s="358">
        <v>1</v>
      </c>
      <c r="W606" s="359">
        <f t="shared" si="27"/>
        <v>1</v>
      </c>
      <c r="X606" s="359"/>
      <c r="Y606" s="359"/>
      <c r="Z606" s="359"/>
      <c r="AA606" s="359"/>
      <c r="AB606" s="359"/>
      <c r="AC606" s="359"/>
      <c r="AD606" s="359"/>
    </row>
    <row r="607" spans="1:30" s="217" customFormat="1" ht="12">
      <c r="A607" s="364">
        <f t="shared" si="25"/>
        <v>603</v>
      </c>
      <c r="B607" s="361" t="s">
        <v>494</v>
      </c>
      <c r="C607" s="361" t="s">
        <v>85</v>
      </c>
      <c r="D607" s="362" t="s">
        <v>1104</v>
      </c>
      <c r="E607" s="361">
        <v>1989</v>
      </c>
      <c r="F607" s="361" t="s">
        <v>390</v>
      </c>
      <c r="G607" s="363" t="s">
        <v>3801</v>
      </c>
      <c r="H607" s="203"/>
      <c r="I607" s="196"/>
      <c r="J607" s="227"/>
      <c r="K607" s="446"/>
      <c r="L607" s="255">
        <v>0.03119212962962963</v>
      </c>
      <c r="M607" s="198"/>
      <c r="N607" s="485">
        <f>H607+I607+J607+K607+L607+M607</f>
        <v>0.03119212962962963</v>
      </c>
      <c r="O607" s="424"/>
      <c r="P607" s="199"/>
      <c r="Q607" s="205"/>
      <c r="R607" s="457"/>
      <c r="S607" s="200">
        <v>1</v>
      </c>
      <c r="T607" s="200"/>
      <c r="U607" s="474">
        <f t="shared" si="26"/>
        <v>1</v>
      </c>
      <c r="V607" s="359">
        <v>1</v>
      </c>
      <c r="W607" s="359">
        <f t="shared" si="27"/>
        <v>1</v>
      </c>
      <c r="X607" s="359"/>
      <c r="Y607" s="359"/>
      <c r="Z607" s="359"/>
      <c r="AA607" s="359"/>
      <c r="AB607" s="360"/>
      <c r="AC607" s="359"/>
      <c r="AD607" s="359"/>
    </row>
    <row r="608" spans="1:30" s="367" customFormat="1" ht="12">
      <c r="A608" s="364">
        <f t="shared" si="25"/>
        <v>604</v>
      </c>
      <c r="B608" s="362" t="s">
        <v>195</v>
      </c>
      <c r="C608" s="362" t="s">
        <v>2153</v>
      </c>
      <c r="D608" s="362" t="s">
        <v>1104</v>
      </c>
      <c r="E608" s="362">
        <v>1958</v>
      </c>
      <c r="F608" s="362" t="s">
        <v>390</v>
      </c>
      <c r="G608" s="365" t="s">
        <v>1067</v>
      </c>
      <c r="H608" s="203"/>
      <c r="I608" s="207"/>
      <c r="J608" s="227"/>
      <c r="K608" s="446"/>
      <c r="L608" s="255">
        <v>0.031215277777777783</v>
      </c>
      <c r="M608" s="198"/>
      <c r="N608" s="485">
        <f>H608+I608+J608+K608+L608+M608</f>
        <v>0.031215277777777783</v>
      </c>
      <c r="O608" s="424"/>
      <c r="P608" s="199"/>
      <c r="Q608" s="205"/>
      <c r="R608" s="457"/>
      <c r="S608" s="200">
        <v>1</v>
      </c>
      <c r="T608" s="200"/>
      <c r="U608" s="474">
        <f t="shared" si="26"/>
        <v>1</v>
      </c>
      <c r="V608" s="358">
        <v>1</v>
      </c>
      <c r="W608" s="359">
        <f t="shared" si="27"/>
        <v>1</v>
      </c>
      <c r="X608" s="366"/>
      <c r="Y608" s="366"/>
      <c r="Z608" s="366"/>
      <c r="AA608" s="366"/>
      <c r="AB608" s="369"/>
      <c r="AC608" s="366"/>
      <c r="AD608" s="366"/>
    </row>
    <row r="609" spans="1:30" s="217" customFormat="1" ht="12">
      <c r="A609" s="364">
        <f t="shared" si="25"/>
        <v>605</v>
      </c>
      <c r="B609" s="361" t="s">
        <v>3769</v>
      </c>
      <c r="C609" s="361" t="s">
        <v>3770</v>
      </c>
      <c r="D609" s="362" t="s">
        <v>1104</v>
      </c>
      <c r="E609" s="361" t="s">
        <v>3772</v>
      </c>
      <c r="F609" s="361" t="s">
        <v>390</v>
      </c>
      <c r="G609" s="363" t="s">
        <v>3771</v>
      </c>
      <c r="H609" s="203"/>
      <c r="I609" s="196">
        <v>0.031226851851851853</v>
      </c>
      <c r="J609" s="227"/>
      <c r="K609" s="446"/>
      <c r="L609" s="198"/>
      <c r="M609" s="198"/>
      <c r="N609" s="485">
        <f>H609+I609+J609+K609+L609+M609</f>
        <v>0.031226851851851853</v>
      </c>
      <c r="O609" s="424"/>
      <c r="P609" s="199">
        <v>1</v>
      </c>
      <c r="Q609" s="205"/>
      <c r="R609" s="457"/>
      <c r="S609" s="200"/>
      <c r="T609" s="200"/>
      <c r="U609" s="474">
        <f t="shared" si="26"/>
        <v>1</v>
      </c>
      <c r="V609" s="358">
        <v>1</v>
      </c>
      <c r="W609" s="359">
        <f t="shared" si="27"/>
        <v>1</v>
      </c>
      <c r="X609" s="359"/>
      <c r="Y609" s="359"/>
      <c r="Z609" s="359"/>
      <c r="AA609" s="359"/>
      <c r="AB609" s="360"/>
      <c r="AC609" s="359"/>
      <c r="AD609" s="359"/>
    </row>
    <row r="610" spans="1:30" s="217" customFormat="1" ht="12">
      <c r="A610" s="364">
        <f t="shared" si="25"/>
        <v>606</v>
      </c>
      <c r="B610" s="361" t="s">
        <v>350</v>
      </c>
      <c r="C610" s="361" t="s">
        <v>168</v>
      </c>
      <c r="D610" s="362" t="s">
        <v>1104</v>
      </c>
      <c r="E610" s="361" t="s">
        <v>25</v>
      </c>
      <c r="F610" s="361" t="s">
        <v>390</v>
      </c>
      <c r="G610" s="363" t="s">
        <v>351</v>
      </c>
      <c r="H610" s="203"/>
      <c r="I610" s="196">
        <v>0.03127314814814815</v>
      </c>
      <c r="J610" s="227"/>
      <c r="K610" s="446"/>
      <c r="L610" s="198"/>
      <c r="M610" s="198"/>
      <c r="N610" s="485">
        <f>H610+I610+J610+K610+L610+M610</f>
        <v>0.03127314814814815</v>
      </c>
      <c r="O610" s="424"/>
      <c r="P610" s="199">
        <v>1</v>
      </c>
      <c r="Q610" s="205"/>
      <c r="R610" s="457"/>
      <c r="S610" s="200"/>
      <c r="T610" s="200"/>
      <c r="U610" s="474">
        <f t="shared" si="26"/>
        <v>1</v>
      </c>
      <c r="V610" s="359">
        <v>1</v>
      </c>
      <c r="W610" s="359">
        <f t="shared" si="27"/>
        <v>1</v>
      </c>
      <c r="X610" s="359"/>
      <c r="Y610" s="359"/>
      <c r="Z610" s="359"/>
      <c r="AA610" s="359"/>
      <c r="AB610" s="360"/>
      <c r="AC610" s="359"/>
      <c r="AD610" s="359"/>
    </row>
    <row r="611" spans="1:30" s="217" customFormat="1" ht="12">
      <c r="A611" s="364">
        <f t="shared" si="25"/>
        <v>607</v>
      </c>
      <c r="B611" s="362" t="s">
        <v>1645</v>
      </c>
      <c r="C611" s="362" t="s">
        <v>145</v>
      </c>
      <c r="D611" s="362" t="s">
        <v>1104</v>
      </c>
      <c r="E611" s="362" t="s">
        <v>3840</v>
      </c>
      <c r="F611" s="362" t="s">
        <v>390</v>
      </c>
      <c r="G611" s="365" t="s">
        <v>97</v>
      </c>
      <c r="H611" s="203"/>
      <c r="I611" s="207"/>
      <c r="J611" s="227"/>
      <c r="K611" s="446">
        <v>0.03131944444444444</v>
      </c>
      <c r="L611" s="198"/>
      <c r="M611" s="198"/>
      <c r="N611" s="485">
        <f>H611+I611+J611+K611+L611+M611</f>
        <v>0.03131944444444444</v>
      </c>
      <c r="O611" s="424"/>
      <c r="P611" s="199"/>
      <c r="Q611" s="205"/>
      <c r="R611" s="457">
        <v>1</v>
      </c>
      <c r="S611" s="200"/>
      <c r="T611" s="200"/>
      <c r="U611" s="474">
        <f t="shared" si="26"/>
        <v>1</v>
      </c>
      <c r="V611" s="359">
        <v>1</v>
      </c>
      <c r="W611" s="359">
        <f t="shared" si="27"/>
        <v>1</v>
      </c>
      <c r="X611" s="359"/>
      <c r="Y611" s="359"/>
      <c r="Z611" s="359"/>
      <c r="AA611" s="359"/>
      <c r="AB611" s="360"/>
      <c r="AC611" s="359"/>
      <c r="AD611" s="359"/>
    </row>
    <row r="612" spans="1:30" s="217" customFormat="1" ht="12">
      <c r="A612" s="364">
        <f t="shared" si="25"/>
        <v>608</v>
      </c>
      <c r="B612" s="362" t="s">
        <v>2498</v>
      </c>
      <c r="C612" s="362" t="s">
        <v>33</v>
      </c>
      <c r="D612" s="362" t="s">
        <v>1104</v>
      </c>
      <c r="E612" s="362">
        <v>1984</v>
      </c>
      <c r="F612" s="362" t="s">
        <v>390</v>
      </c>
      <c r="G612" s="365" t="s">
        <v>109</v>
      </c>
      <c r="H612" s="203"/>
      <c r="I612" s="207"/>
      <c r="J612" s="227"/>
      <c r="K612" s="446"/>
      <c r="L612" s="255">
        <v>0.03136574074074074</v>
      </c>
      <c r="M612" s="198"/>
      <c r="N612" s="485">
        <f>H612+I612+J612+K612+L612+M612</f>
        <v>0.03136574074074074</v>
      </c>
      <c r="O612" s="424"/>
      <c r="P612" s="199"/>
      <c r="Q612" s="205"/>
      <c r="R612" s="457"/>
      <c r="S612" s="200">
        <v>1</v>
      </c>
      <c r="T612" s="200"/>
      <c r="U612" s="474">
        <f t="shared" si="26"/>
        <v>1</v>
      </c>
      <c r="V612" s="359">
        <v>1</v>
      </c>
      <c r="W612" s="359">
        <f t="shared" si="27"/>
        <v>1</v>
      </c>
      <c r="X612" s="359"/>
      <c r="Y612" s="359"/>
      <c r="Z612" s="359"/>
      <c r="AA612" s="359"/>
      <c r="AB612" s="360"/>
      <c r="AC612" s="359"/>
      <c r="AD612" s="359"/>
    </row>
    <row r="613" spans="1:30" s="217" customFormat="1" ht="12">
      <c r="A613" s="364">
        <f t="shared" si="25"/>
        <v>609</v>
      </c>
      <c r="B613" s="362" t="s">
        <v>1976</v>
      </c>
      <c r="C613" s="362" t="s">
        <v>104</v>
      </c>
      <c r="D613" s="362" t="s">
        <v>1104</v>
      </c>
      <c r="E613" s="362">
        <v>1958</v>
      </c>
      <c r="F613" s="362" t="s">
        <v>390</v>
      </c>
      <c r="G613" s="365" t="s">
        <v>176</v>
      </c>
      <c r="H613" s="203"/>
      <c r="I613" s="207"/>
      <c r="J613" s="227">
        <v>0.03141203703703704</v>
      </c>
      <c r="K613" s="446"/>
      <c r="L613" s="198"/>
      <c r="M613" s="198"/>
      <c r="N613" s="485">
        <f>H613+I613+J613+K613+L613+M613</f>
        <v>0.03141203703703704</v>
      </c>
      <c r="O613" s="424"/>
      <c r="P613" s="199"/>
      <c r="Q613" s="205">
        <v>1</v>
      </c>
      <c r="R613" s="457"/>
      <c r="S613" s="200"/>
      <c r="T613" s="200"/>
      <c r="U613" s="474">
        <f t="shared" si="26"/>
        <v>1</v>
      </c>
      <c r="V613" s="358">
        <v>1</v>
      </c>
      <c r="W613" s="359">
        <f t="shared" si="27"/>
        <v>1</v>
      </c>
      <c r="X613" s="359"/>
      <c r="Y613" s="359"/>
      <c r="Z613" s="359"/>
      <c r="AA613" s="359"/>
      <c r="AB613" s="360"/>
      <c r="AC613" s="359"/>
      <c r="AD613" s="359"/>
    </row>
    <row r="614" spans="1:30" s="217" customFormat="1" ht="12">
      <c r="A614" s="364">
        <f t="shared" si="25"/>
        <v>610</v>
      </c>
      <c r="B614" s="361" t="s">
        <v>1275</v>
      </c>
      <c r="C614" s="361" t="s">
        <v>3785</v>
      </c>
      <c r="D614" s="362" t="s">
        <v>1104</v>
      </c>
      <c r="E614" s="361" t="s">
        <v>31</v>
      </c>
      <c r="F614" s="361" t="s">
        <v>390</v>
      </c>
      <c r="G614" s="363" t="s">
        <v>1205</v>
      </c>
      <c r="H614" s="203"/>
      <c r="I614" s="196"/>
      <c r="J614" s="227">
        <v>0.03141203703703704</v>
      </c>
      <c r="K614" s="446"/>
      <c r="L614" s="198"/>
      <c r="M614" s="198"/>
      <c r="N614" s="485">
        <f>H614+I614+J614+K614+L614+M614</f>
        <v>0.03141203703703704</v>
      </c>
      <c r="O614" s="424"/>
      <c r="P614" s="199"/>
      <c r="Q614" s="205">
        <v>1</v>
      </c>
      <c r="R614" s="457"/>
      <c r="S614" s="200"/>
      <c r="T614" s="200"/>
      <c r="U614" s="474">
        <f t="shared" si="26"/>
        <v>1</v>
      </c>
      <c r="V614" s="374">
        <v>1</v>
      </c>
      <c r="W614" s="359">
        <f t="shared" si="27"/>
        <v>1</v>
      </c>
      <c r="X614" s="359"/>
      <c r="Y614" s="359"/>
      <c r="Z614" s="359"/>
      <c r="AA614" s="359"/>
      <c r="AB614" s="360"/>
      <c r="AC614" s="359"/>
      <c r="AD614" s="359"/>
    </row>
    <row r="615" spans="1:30" s="319" customFormat="1" ht="12">
      <c r="A615" s="320">
        <f t="shared" si="25"/>
        <v>611</v>
      </c>
      <c r="B615" s="213" t="s">
        <v>1438</v>
      </c>
      <c r="C615" s="213" t="s">
        <v>1443</v>
      </c>
      <c r="D615" s="324" t="s">
        <v>1103</v>
      </c>
      <c r="E615" s="325" t="s">
        <v>3740</v>
      </c>
      <c r="F615" s="213" t="s">
        <v>390</v>
      </c>
      <c r="G615" s="326" t="s">
        <v>1444</v>
      </c>
      <c r="H615" s="435"/>
      <c r="I615" s="232"/>
      <c r="J615" s="228">
        <v>0.031435185185185184</v>
      </c>
      <c r="K615" s="447"/>
      <c r="L615" s="299"/>
      <c r="M615" s="208"/>
      <c r="N615" s="486">
        <f>H615+I615+J615+K615+L615+M615</f>
        <v>0.031435185185185184</v>
      </c>
      <c r="O615" s="426"/>
      <c r="P615" s="232"/>
      <c r="Q615" s="234">
        <v>1</v>
      </c>
      <c r="R615" s="455"/>
      <c r="S615" s="202"/>
      <c r="T615" s="200"/>
      <c r="U615" s="472">
        <f t="shared" si="26"/>
        <v>1</v>
      </c>
      <c r="V615" s="316">
        <v>1</v>
      </c>
      <c r="W615" s="359">
        <f t="shared" si="27"/>
        <v>1</v>
      </c>
      <c r="X615" s="317"/>
      <c r="Y615" s="317"/>
      <c r="Z615" s="317"/>
      <c r="AA615" s="317"/>
      <c r="AB615" s="318"/>
      <c r="AC615" s="317"/>
      <c r="AD615" s="317"/>
    </row>
    <row r="616" spans="1:30" s="217" customFormat="1" ht="12">
      <c r="A616" s="364">
        <f t="shared" si="25"/>
        <v>612</v>
      </c>
      <c r="B616" s="362" t="s">
        <v>1646</v>
      </c>
      <c r="C616" s="362" t="s">
        <v>27</v>
      </c>
      <c r="D616" s="362" t="s">
        <v>1104</v>
      </c>
      <c r="E616" s="362" t="s">
        <v>3730</v>
      </c>
      <c r="F616" s="362" t="s">
        <v>390</v>
      </c>
      <c r="G616" s="365" t="s">
        <v>1647</v>
      </c>
      <c r="H616" s="203"/>
      <c r="I616" s="207"/>
      <c r="J616" s="227"/>
      <c r="K616" s="446">
        <v>0.031469907407407405</v>
      </c>
      <c r="L616" s="198"/>
      <c r="M616" s="198"/>
      <c r="N616" s="485">
        <f>H616+I616+J616+K616+L616+M616</f>
        <v>0.031469907407407405</v>
      </c>
      <c r="O616" s="424"/>
      <c r="P616" s="199"/>
      <c r="Q616" s="205"/>
      <c r="R616" s="457">
        <v>1</v>
      </c>
      <c r="S616" s="200"/>
      <c r="T616" s="200"/>
      <c r="U616" s="474">
        <f t="shared" si="26"/>
        <v>1</v>
      </c>
      <c r="V616" s="358">
        <v>1</v>
      </c>
      <c r="W616" s="359">
        <f t="shared" si="27"/>
        <v>1</v>
      </c>
      <c r="X616" s="359"/>
      <c r="Y616" s="359"/>
      <c r="Z616" s="359"/>
      <c r="AA616" s="359"/>
      <c r="AB616" s="360"/>
      <c r="AC616" s="359"/>
      <c r="AD616" s="359"/>
    </row>
    <row r="617" spans="1:30" s="367" customFormat="1" ht="12">
      <c r="A617" s="364">
        <f t="shared" si="25"/>
        <v>613</v>
      </c>
      <c r="B617" s="362" t="s">
        <v>653</v>
      </c>
      <c r="C617" s="362" t="s">
        <v>67</v>
      </c>
      <c r="D617" s="362" t="s">
        <v>1104</v>
      </c>
      <c r="E617" s="362">
        <v>1949</v>
      </c>
      <c r="F617" s="362" t="s">
        <v>390</v>
      </c>
      <c r="G617" s="365" t="s">
        <v>436</v>
      </c>
      <c r="H617" s="203"/>
      <c r="I617" s="207"/>
      <c r="J617" s="227"/>
      <c r="K617" s="446"/>
      <c r="L617" s="255">
        <v>0.03149305555555556</v>
      </c>
      <c r="M617" s="198"/>
      <c r="N617" s="485">
        <f>H617+I617+J617+K617+L617+M617</f>
        <v>0.03149305555555556</v>
      </c>
      <c r="O617" s="424"/>
      <c r="P617" s="199"/>
      <c r="Q617" s="205"/>
      <c r="R617" s="457"/>
      <c r="S617" s="200">
        <v>1</v>
      </c>
      <c r="T617" s="200"/>
      <c r="U617" s="474">
        <f t="shared" si="26"/>
        <v>1</v>
      </c>
      <c r="V617" s="359">
        <v>1</v>
      </c>
      <c r="W617" s="359">
        <f t="shared" si="27"/>
        <v>1</v>
      </c>
      <c r="X617" s="366"/>
      <c r="Y617" s="366"/>
      <c r="Z617" s="366"/>
      <c r="AA617" s="366"/>
      <c r="AB617" s="369"/>
      <c r="AC617" s="366"/>
      <c r="AD617" s="366"/>
    </row>
    <row r="618" spans="1:30" s="217" customFormat="1" ht="12">
      <c r="A618" s="364">
        <f t="shared" si="25"/>
        <v>614</v>
      </c>
      <c r="B618" s="362" t="s">
        <v>496</v>
      </c>
      <c r="C618" s="362" t="s">
        <v>33</v>
      </c>
      <c r="D618" s="362" t="s">
        <v>1104</v>
      </c>
      <c r="E618" s="362">
        <v>1974</v>
      </c>
      <c r="F618" s="362" t="s">
        <v>390</v>
      </c>
      <c r="G618" s="365" t="s">
        <v>1595</v>
      </c>
      <c r="H618" s="203"/>
      <c r="I618" s="207"/>
      <c r="J618" s="227"/>
      <c r="K618" s="446"/>
      <c r="L618" s="255">
        <v>0.031504629629629625</v>
      </c>
      <c r="M618" s="198"/>
      <c r="N618" s="485">
        <f>H618+I618+J618+K618+L618+M618</f>
        <v>0.031504629629629625</v>
      </c>
      <c r="O618" s="424"/>
      <c r="P618" s="199"/>
      <c r="Q618" s="205"/>
      <c r="R618" s="457"/>
      <c r="S618" s="200">
        <v>1</v>
      </c>
      <c r="T618" s="200"/>
      <c r="U618" s="474">
        <f t="shared" si="26"/>
        <v>1</v>
      </c>
      <c r="V618" s="359">
        <v>1</v>
      </c>
      <c r="W618" s="359">
        <f t="shared" si="27"/>
        <v>1</v>
      </c>
      <c r="X618" s="359"/>
      <c r="Y618" s="359"/>
      <c r="Z618" s="359"/>
      <c r="AA618" s="359"/>
      <c r="AB618" s="360"/>
      <c r="AC618" s="359"/>
      <c r="AD618" s="359"/>
    </row>
    <row r="619" spans="1:30" s="217" customFormat="1" ht="12">
      <c r="A619" s="364">
        <f t="shared" si="25"/>
        <v>615</v>
      </c>
      <c r="B619" s="208" t="s">
        <v>499</v>
      </c>
      <c r="C619" s="208" t="s">
        <v>36</v>
      </c>
      <c r="D619" s="208" t="s">
        <v>1104</v>
      </c>
      <c r="E619" s="372">
        <v>1968</v>
      </c>
      <c r="F619" s="208" t="s">
        <v>390</v>
      </c>
      <c r="G619" s="373" t="s">
        <v>3758</v>
      </c>
      <c r="H619" s="225"/>
      <c r="I619" s="199"/>
      <c r="J619" s="227"/>
      <c r="K619" s="446"/>
      <c r="L619" s="255">
        <v>0.031516203703703706</v>
      </c>
      <c r="M619" s="208"/>
      <c r="N619" s="485">
        <f>H619+I619+J619+K619+L619+M619</f>
        <v>0.031516203703703706</v>
      </c>
      <c r="O619" s="424"/>
      <c r="P619" s="199"/>
      <c r="Q619" s="205"/>
      <c r="R619" s="457"/>
      <c r="S619" s="200">
        <v>1</v>
      </c>
      <c r="T619" s="200"/>
      <c r="U619" s="474">
        <f t="shared" si="26"/>
        <v>1</v>
      </c>
      <c r="V619" s="359">
        <v>1</v>
      </c>
      <c r="W619" s="359">
        <f t="shared" si="27"/>
        <v>1</v>
      </c>
      <c r="X619" s="359"/>
      <c r="Y619" s="359"/>
      <c r="Z619" s="359"/>
      <c r="AA619" s="359"/>
      <c r="AB619" s="360"/>
      <c r="AC619" s="359"/>
      <c r="AD619" s="359"/>
    </row>
    <row r="620" spans="1:30" s="217" customFormat="1" ht="12">
      <c r="A620" s="364">
        <f t="shared" si="25"/>
        <v>616</v>
      </c>
      <c r="B620" s="208" t="s">
        <v>497</v>
      </c>
      <c r="C620" s="208" t="s">
        <v>63</v>
      </c>
      <c r="D620" s="208" t="s">
        <v>1104</v>
      </c>
      <c r="E620" s="372">
        <v>1973</v>
      </c>
      <c r="F620" s="208" t="s">
        <v>390</v>
      </c>
      <c r="G620" s="373" t="s">
        <v>498</v>
      </c>
      <c r="H620" s="225"/>
      <c r="I620" s="199"/>
      <c r="J620" s="227"/>
      <c r="K620" s="446"/>
      <c r="L620" s="255">
        <v>0.03152777777777777</v>
      </c>
      <c r="M620" s="208"/>
      <c r="N620" s="485">
        <f>H620+I620+J620+K620+L620+M620</f>
        <v>0.03152777777777777</v>
      </c>
      <c r="O620" s="424"/>
      <c r="P620" s="199"/>
      <c r="Q620" s="205"/>
      <c r="R620" s="457"/>
      <c r="S620" s="200">
        <v>1</v>
      </c>
      <c r="T620" s="200"/>
      <c r="U620" s="474">
        <f t="shared" si="26"/>
        <v>1</v>
      </c>
      <c r="V620" s="359">
        <v>1</v>
      </c>
      <c r="W620" s="359">
        <f t="shared" si="27"/>
        <v>1</v>
      </c>
      <c r="X620" s="359"/>
      <c r="Y620" s="359"/>
      <c r="Z620" s="359"/>
      <c r="AA620" s="359"/>
      <c r="AB620" s="360"/>
      <c r="AC620" s="359"/>
      <c r="AD620" s="359"/>
    </row>
    <row r="621" spans="1:30" s="217" customFormat="1" ht="12">
      <c r="A621" s="364">
        <f t="shared" si="25"/>
        <v>617</v>
      </c>
      <c r="B621" s="375" t="s">
        <v>495</v>
      </c>
      <c r="C621" s="375" t="s">
        <v>69</v>
      </c>
      <c r="D621" s="375" t="s">
        <v>1104</v>
      </c>
      <c r="E621" s="375">
        <v>1980</v>
      </c>
      <c r="F621" s="361" t="s">
        <v>390</v>
      </c>
      <c r="G621" s="376" t="s">
        <v>109</v>
      </c>
      <c r="H621" s="211"/>
      <c r="I621" s="223"/>
      <c r="J621" s="227"/>
      <c r="K621" s="446"/>
      <c r="L621" s="255">
        <v>0.0315625</v>
      </c>
      <c r="M621" s="198"/>
      <c r="N621" s="485">
        <f>H621+I621+J621+K621+L621+M621</f>
        <v>0.0315625</v>
      </c>
      <c r="O621" s="424"/>
      <c r="P621" s="199"/>
      <c r="Q621" s="205"/>
      <c r="R621" s="457"/>
      <c r="S621" s="200">
        <v>1</v>
      </c>
      <c r="T621" s="200"/>
      <c r="U621" s="474">
        <f t="shared" si="26"/>
        <v>1</v>
      </c>
      <c r="V621" s="359">
        <v>1</v>
      </c>
      <c r="W621" s="359">
        <f t="shared" si="27"/>
        <v>1</v>
      </c>
      <c r="X621" s="359"/>
      <c r="Y621" s="359"/>
      <c r="Z621" s="359"/>
      <c r="AA621" s="359"/>
      <c r="AB621" s="360"/>
      <c r="AC621" s="359"/>
      <c r="AD621" s="359"/>
    </row>
    <row r="622" spans="1:30" s="217" customFormat="1" ht="12">
      <c r="A622" s="364">
        <f t="shared" si="25"/>
        <v>618</v>
      </c>
      <c r="B622" s="208" t="s">
        <v>1650</v>
      </c>
      <c r="C622" s="208" t="s">
        <v>3791</v>
      </c>
      <c r="D622" s="208" t="s">
        <v>1104</v>
      </c>
      <c r="E622" s="372" t="s">
        <v>3806</v>
      </c>
      <c r="F622" s="208" t="s">
        <v>390</v>
      </c>
      <c r="G622" s="373" t="s">
        <v>1607</v>
      </c>
      <c r="H622" s="225"/>
      <c r="I622" s="199"/>
      <c r="J622" s="227"/>
      <c r="K622" s="446">
        <v>0.03158564814814815</v>
      </c>
      <c r="L622" s="198"/>
      <c r="M622" s="208"/>
      <c r="N622" s="485">
        <f>H622+I622+J622+K622+L622+M622</f>
        <v>0.03158564814814815</v>
      </c>
      <c r="O622" s="424"/>
      <c r="P622" s="199"/>
      <c r="Q622" s="205"/>
      <c r="R622" s="457">
        <v>1</v>
      </c>
      <c r="S622" s="200"/>
      <c r="T622" s="200"/>
      <c r="U622" s="474">
        <f t="shared" si="26"/>
        <v>1</v>
      </c>
      <c r="V622" s="358">
        <v>1</v>
      </c>
      <c r="W622" s="359">
        <f t="shared" si="27"/>
        <v>1</v>
      </c>
      <c r="X622" s="359"/>
      <c r="Y622" s="359"/>
      <c r="Z622" s="359"/>
      <c r="AA622" s="359"/>
      <c r="AB622" s="359"/>
      <c r="AC622" s="359"/>
      <c r="AD622" s="359"/>
    </row>
    <row r="623" spans="1:30" s="217" customFormat="1" ht="12">
      <c r="A623" s="364">
        <f t="shared" si="25"/>
        <v>619</v>
      </c>
      <c r="B623" s="361" t="s">
        <v>3780</v>
      </c>
      <c r="C623" s="361" t="s">
        <v>3781</v>
      </c>
      <c r="D623" s="362" t="s">
        <v>1104</v>
      </c>
      <c r="E623" s="361" t="s">
        <v>3783</v>
      </c>
      <c r="F623" s="361" t="s">
        <v>390</v>
      </c>
      <c r="G623" s="363" t="s">
        <v>3782</v>
      </c>
      <c r="H623" s="211"/>
      <c r="I623" s="196">
        <v>0.03162037037037037</v>
      </c>
      <c r="J623" s="227"/>
      <c r="K623" s="446"/>
      <c r="L623" s="198"/>
      <c r="M623" s="198"/>
      <c r="N623" s="485">
        <f>H623+I623+J623+K623+L623+M623</f>
        <v>0.03162037037037037</v>
      </c>
      <c r="O623" s="424"/>
      <c r="P623" s="199">
        <v>1</v>
      </c>
      <c r="Q623" s="205"/>
      <c r="R623" s="457"/>
      <c r="S623" s="200"/>
      <c r="T623" s="200"/>
      <c r="U623" s="474">
        <f t="shared" si="26"/>
        <v>1</v>
      </c>
      <c r="V623" s="358">
        <v>1</v>
      </c>
      <c r="W623" s="359">
        <f t="shared" si="27"/>
        <v>1</v>
      </c>
      <c r="X623" s="359"/>
      <c r="Y623" s="359"/>
      <c r="Z623" s="359"/>
      <c r="AA623" s="359"/>
      <c r="AB623" s="359"/>
      <c r="AC623" s="359"/>
      <c r="AD623" s="359"/>
    </row>
    <row r="624" spans="1:30" s="217" customFormat="1" ht="12">
      <c r="A624" s="364">
        <f t="shared" si="25"/>
        <v>620</v>
      </c>
      <c r="B624" s="361" t="s">
        <v>1652</v>
      </c>
      <c r="C624" s="361" t="s">
        <v>85</v>
      </c>
      <c r="D624" s="362" t="s">
        <v>1104</v>
      </c>
      <c r="E624" s="361" t="s">
        <v>25</v>
      </c>
      <c r="F624" s="361" t="s">
        <v>390</v>
      </c>
      <c r="G624" s="363" t="s">
        <v>169</v>
      </c>
      <c r="H624" s="203"/>
      <c r="I624" s="196"/>
      <c r="J624" s="227"/>
      <c r="K624" s="446">
        <v>0.031678240740740736</v>
      </c>
      <c r="L624" s="198"/>
      <c r="M624" s="198"/>
      <c r="N624" s="485">
        <f>H624+I624+J624+K624+L624+M624</f>
        <v>0.031678240740740736</v>
      </c>
      <c r="O624" s="424"/>
      <c r="P624" s="199"/>
      <c r="Q624" s="205"/>
      <c r="R624" s="457">
        <v>1</v>
      </c>
      <c r="S624" s="200"/>
      <c r="T624" s="200"/>
      <c r="U624" s="474">
        <f t="shared" si="26"/>
        <v>1</v>
      </c>
      <c r="V624" s="358">
        <v>1</v>
      </c>
      <c r="W624" s="359">
        <f t="shared" si="27"/>
        <v>1</v>
      </c>
      <c r="X624" s="359"/>
      <c r="Y624" s="359"/>
      <c r="Z624" s="359"/>
      <c r="AA624" s="359"/>
      <c r="AB624" s="359"/>
      <c r="AC624" s="359"/>
      <c r="AD624" s="359"/>
    </row>
    <row r="625" spans="1:30" s="217" customFormat="1" ht="12">
      <c r="A625" s="364">
        <f t="shared" si="25"/>
        <v>621</v>
      </c>
      <c r="B625" s="208" t="s">
        <v>500</v>
      </c>
      <c r="C625" s="208" t="s">
        <v>3774</v>
      </c>
      <c r="D625" s="208" t="s">
        <v>1104</v>
      </c>
      <c r="E625" s="372">
        <v>1979</v>
      </c>
      <c r="F625" s="208" t="s">
        <v>390</v>
      </c>
      <c r="G625" s="373" t="s">
        <v>97</v>
      </c>
      <c r="H625" s="225"/>
      <c r="I625" s="199"/>
      <c r="J625" s="227"/>
      <c r="K625" s="446"/>
      <c r="L625" s="255">
        <v>0.03173611111111111</v>
      </c>
      <c r="M625" s="208"/>
      <c r="N625" s="485">
        <f>H625+I625+J625+K625+L625+M625</f>
        <v>0.03173611111111111</v>
      </c>
      <c r="O625" s="424"/>
      <c r="P625" s="199"/>
      <c r="Q625" s="205"/>
      <c r="R625" s="457"/>
      <c r="S625" s="200">
        <v>1</v>
      </c>
      <c r="T625" s="200"/>
      <c r="U625" s="474">
        <f t="shared" si="26"/>
        <v>1</v>
      </c>
      <c r="V625" s="359">
        <v>1</v>
      </c>
      <c r="W625" s="359">
        <f t="shared" si="27"/>
        <v>1</v>
      </c>
      <c r="X625" s="359"/>
      <c r="Y625" s="359"/>
      <c r="Z625" s="359"/>
      <c r="AA625" s="359"/>
      <c r="AB625" s="359"/>
      <c r="AC625" s="359"/>
      <c r="AD625" s="359"/>
    </row>
    <row r="626" spans="1:30" s="217" customFormat="1" ht="12">
      <c r="A626" s="364">
        <f t="shared" si="25"/>
        <v>622</v>
      </c>
      <c r="B626" s="362" t="s">
        <v>1654</v>
      </c>
      <c r="C626" s="362" t="s">
        <v>3741</v>
      </c>
      <c r="D626" s="362" t="s">
        <v>1104</v>
      </c>
      <c r="E626" s="362" t="s">
        <v>244</v>
      </c>
      <c r="F626" s="362" t="s">
        <v>390</v>
      </c>
      <c r="G626" s="365" t="s">
        <v>122</v>
      </c>
      <c r="H626" s="203"/>
      <c r="I626" s="207"/>
      <c r="J626" s="227"/>
      <c r="K626" s="446">
        <v>0.031747685185185184</v>
      </c>
      <c r="L626" s="198"/>
      <c r="M626" s="198"/>
      <c r="N626" s="485">
        <f>H626+I626+J626+K626+L626+M626</f>
        <v>0.031747685185185184</v>
      </c>
      <c r="O626" s="424"/>
      <c r="P626" s="199"/>
      <c r="Q626" s="205"/>
      <c r="R626" s="457">
        <v>1</v>
      </c>
      <c r="S626" s="200"/>
      <c r="T626" s="200"/>
      <c r="U626" s="474">
        <f t="shared" si="26"/>
        <v>1</v>
      </c>
      <c r="V626" s="359">
        <v>1</v>
      </c>
      <c r="W626" s="359">
        <f t="shared" si="27"/>
        <v>1</v>
      </c>
      <c r="X626" s="359"/>
      <c r="Y626" s="359"/>
      <c r="Z626" s="359"/>
      <c r="AA626" s="359"/>
      <c r="AB626" s="359"/>
      <c r="AC626" s="359"/>
      <c r="AD626" s="359"/>
    </row>
    <row r="627" spans="1:30" s="217" customFormat="1" ht="12">
      <c r="A627" s="364">
        <f t="shared" si="25"/>
        <v>623</v>
      </c>
      <c r="B627" s="361" t="s">
        <v>1969</v>
      </c>
      <c r="C627" s="361" t="s">
        <v>1020</v>
      </c>
      <c r="D627" s="362" t="s">
        <v>1104</v>
      </c>
      <c r="E627" s="361">
        <v>1968</v>
      </c>
      <c r="F627" s="361" t="s">
        <v>390</v>
      </c>
      <c r="G627" s="363" t="s">
        <v>1970</v>
      </c>
      <c r="H627" s="203"/>
      <c r="I627" s="196"/>
      <c r="J627" s="227">
        <v>0.031747685185185184</v>
      </c>
      <c r="K627" s="446"/>
      <c r="L627" s="198"/>
      <c r="M627" s="198"/>
      <c r="N627" s="485">
        <f>H627+I627+J627+K627+L627+M627</f>
        <v>0.031747685185185184</v>
      </c>
      <c r="O627" s="424"/>
      <c r="P627" s="199"/>
      <c r="Q627" s="205">
        <v>1</v>
      </c>
      <c r="R627" s="457"/>
      <c r="S627" s="200"/>
      <c r="T627" s="200"/>
      <c r="U627" s="474">
        <f t="shared" si="26"/>
        <v>1</v>
      </c>
      <c r="V627" s="358">
        <v>1</v>
      </c>
      <c r="W627" s="359">
        <f t="shared" si="27"/>
        <v>1</v>
      </c>
      <c r="X627" s="359"/>
      <c r="Y627" s="359"/>
      <c r="Z627" s="359"/>
      <c r="AA627" s="359"/>
      <c r="AB627" s="359"/>
      <c r="AC627" s="359"/>
      <c r="AD627" s="359"/>
    </row>
    <row r="628" spans="1:30" s="217" customFormat="1" ht="12">
      <c r="A628" s="364">
        <f t="shared" si="25"/>
        <v>624</v>
      </c>
      <c r="B628" s="208" t="s">
        <v>2548</v>
      </c>
      <c r="C628" s="208" t="s">
        <v>3832</v>
      </c>
      <c r="D628" s="208" t="s">
        <v>1104</v>
      </c>
      <c r="E628" s="372">
        <v>1991</v>
      </c>
      <c r="F628" s="208" t="s">
        <v>390</v>
      </c>
      <c r="G628" s="373" t="s">
        <v>501</v>
      </c>
      <c r="H628" s="225"/>
      <c r="I628" s="199"/>
      <c r="J628" s="227"/>
      <c r="K628" s="446"/>
      <c r="L628" s="255">
        <v>0.031828703703703706</v>
      </c>
      <c r="M628" s="208"/>
      <c r="N628" s="485">
        <f>H628+I628+J628+K628+L628+M628</f>
        <v>0.031828703703703706</v>
      </c>
      <c r="O628" s="424"/>
      <c r="P628" s="199"/>
      <c r="Q628" s="205"/>
      <c r="R628" s="457"/>
      <c r="S628" s="200">
        <v>1</v>
      </c>
      <c r="T628" s="200"/>
      <c r="U628" s="474">
        <f t="shared" si="26"/>
        <v>1</v>
      </c>
      <c r="V628" s="359">
        <v>1</v>
      </c>
      <c r="W628" s="359">
        <f t="shared" si="27"/>
        <v>1</v>
      </c>
      <c r="X628" s="359"/>
      <c r="Y628" s="359"/>
      <c r="Z628" s="359"/>
      <c r="AA628" s="359"/>
      <c r="AB628" s="359"/>
      <c r="AC628" s="359"/>
      <c r="AD628" s="359"/>
    </row>
    <row r="629" spans="1:30" s="217" customFormat="1" ht="12">
      <c r="A629" s="364">
        <f t="shared" si="25"/>
        <v>625</v>
      </c>
      <c r="B629" s="375" t="s">
        <v>1658</v>
      </c>
      <c r="C629" s="375" t="s">
        <v>63</v>
      </c>
      <c r="D629" s="375" t="s">
        <v>1104</v>
      </c>
      <c r="E629" s="375" t="s">
        <v>3720</v>
      </c>
      <c r="F629" s="361" t="s">
        <v>390</v>
      </c>
      <c r="G629" s="376" t="s">
        <v>1659</v>
      </c>
      <c r="H629" s="203"/>
      <c r="I629" s="223"/>
      <c r="J629" s="227"/>
      <c r="K629" s="446">
        <v>0.03184027777777777</v>
      </c>
      <c r="L629" s="198"/>
      <c r="M629" s="198"/>
      <c r="N629" s="485">
        <f>H629+I629+J629+K629+L629+M629</f>
        <v>0.03184027777777777</v>
      </c>
      <c r="O629" s="424"/>
      <c r="P629" s="199"/>
      <c r="Q629" s="205"/>
      <c r="R629" s="457">
        <v>1</v>
      </c>
      <c r="S629" s="200"/>
      <c r="T629" s="200"/>
      <c r="U629" s="474">
        <f t="shared" si="26"/>
        <v>1</v>
      </c>
      <c r="V629" s="358">
        <v>1</v>
      </c>
      <c r="W629" s="359">
        <f t="shared" si="27"/>
        <v>1</v>
      </c>
      <c r="X629" s="359"/>
      <c r="Y629" s="359"/>
      <c r="Z629" s="359"/>
      <c r="AA629" s="359"/>
      <c r="AB629" s="359"/>
      <c r="AC629" s="359"/>
      <c r="AD629" s="359"/>
    </row>
    <row r="630" spans="1:30" s="217" customFormat="1" ht="12">
      <c r="A630" s="364">
        <f t="shared" si="25"/>
        <v>626</v>
      </c>
      <c r="B630" s="361" t="s">
        <v>300</v>
      </c>
      <c r="C630" s="361" t="s">
        <v>3850</v>
      </c>
      <c r="D630" s="362" t="s">
        <v>1104</v>
      </c>
      <c r="E630" s="361" t="s">
        <v>139</v>
      </c>
      <c r="F630" s="361" t="s">
        <v>390</v>
      </c>
      <c r="G630" s="363" t="s">
        <v>3729</v>
      </c>
      <c r="H630" s="203"/>
      <c r="I630" s="196">
        <v>0.031875</v>
      </c>
      <c r="J630" s="227"/>
      <c r="K630" s="446"/>
      <c r="L630" s="198"/>
      <c r="M630" s="198"/>
      <c r="N630" s="485">
        <f>H630+I630+J630+K630+L630+M630</f>
        <v>0.031875</v>
      </c>
      <c r="O630" s="424"/>
      <c r="P630" s="199">
        <v>1</v>
      </c>
      <c r="Q630" s="205"/>
      <c r="R630" s="457"/>
      <c r="S630" s="200"/>
      <c r="T630" s="200"/>
      <c r="U630" s="474">
        <f t="shared" si="26"/>
        <v>1</v>
      </c>
      <c r="V630" s="358">
        <v>1</v>
      </c>
      <c r="W630" s="359">
        <f t="shared" si="27"/>
        <v>1</v>
      </c>
      <c r="X630" s="359"/>
      <c r="Y630" s="359"/>
      <c r="Z630" s="359"/>
      <c r="AA630" s="359"/>
      <c r="AB630" s="359"/>
      <c r="AC630" s="359"/>
      <c r="AD630" s="359"/>
    </row>
    <row r="631" spans="1:30" s="367" customFormat="1" ht="12">
      <c r="A631" s="364">
        <f t="shared" si="25"/>
        <v>627</v>
      </c>
      <c r="B631" s="208" t="s">
        <v>502</v>
      </c>
      <c r="C631" s="208" t="s">
        <v>811</v>
      </c>
      <c r="D631" s="208" t="s">
        <v>1104</v>
      </c>
      <c r="E631" s="372">
        <v>1975</v>
      </c>
      <c r="F631" s="208" t="s">
        <v>390</v>
      </c>
      <c r="G631" s="373" t="s">
        <v>520</v>
      </c>
      <c r="H631" s="225"/>
      <c r="I631" s="199"/>
      <c r="J631" s="227"/>
      <c r="K631" s="446"/>
      <c r="L631" s="255">
        <v>0.031886574074074074</v>
      </c>
      <c r="M631" s="208"/>
      <c r="N631" s="485">
        <f>H631+I631+J631+K631+L631+M631</f>
        <v>0.031886574074074074</v>
      </c>
      <c r="O631" s="424"/>
      <c r="P631" s="199"/>
      <c r="Q631" s="205"/>
      <c r="R631" s="457"/>
      <c r="S631" s="200">
        <v>1</v>
      </c>
      <c r="T631" s="200"/>
      <c r="U631" s="474">
        <f t="shared" si="26"/>
        <v>1</v>
      </c>
      <c r="V631" s="359">
        <v>1</v>
      </c>
      <c r="W631" s="359">
        <f t="shared" si="27"/>
        <v>1</v>
      </c>
      <c r="X631" s="366"/>
      <c r="Y631" s="366"/>
      <c r="Z631" s="366"/>
      <c r="AA631" s="366"/>
      <c r="AB631" s="366"/>
      <c r="AC631" s="366"/>
      <c r="AD631" s="366"/>
    </row>
    <row r="632" spans="1:30" s="217" customFormat="1" ht="12">
      <c r="A632" s="364">
        <f t="shared" si="25"/>
        <v>628</v>
      </c>
      <c r="B632" s="361" t="s">
        <v>1661</v>
      </c>
      <c r="C632" s="361" t="s">
        <v>3794</v>
      </c>
      <c r="D632" s="362" t="s">
        <v>1104</v>
      </c>
      <c r="E632" s="361" t="s">
        <v>3861</v>
      </c>
      <c r="F632" s="361" t="s">
        <v>390</v>
      </c>
      <c r="G632" s="363" t="s">
        <v>109</v>
      </c>
      <c r="H632" s="203"/>
      <c r="I632" s="196"/>
      <c r="J632" s="227"/>
      <c r="K632" s="446">
        <v>0.03190972222222222</v>
      </c>
      <c r="L632" s="198"/>
      <c r="M632" s="198"/>
      <c r="N632" s="485">
        <f>H632+I632+J632+K632+L632+M632</f>
        <v>0.03190972222222222</v>
      </c>
      <c r="O632" s="424"/>
      <c r="P632" s="199"/>
      <c r="Q632" s="205"/>
      <c r="R632" s="457">
        <v>1</v>
      </c>
      <c r="S632" s="200"/>
      <c r="T632" s="200"/>
      <c r="U632" s="474">
        <f t="shared" si="26"/>
        <v>1</v>
      </c>
      <c r="V632" s="358">
        <v>1</v>
      </c>
      <c r="W632" s="359">
        <f t="shared" si="27"/>
        <v>1</v>
      </c>
      <c r="X632" s="359"/>
      <c r="Y632" s="359"/>
      <c r="Z632" s="359"/>
      <c r="AA632" s="359"/>
      <c r="AB632" s="359"/>
      <c r="AC632" s="359"/>
      <c r="AD632" s="359"/>
    </row>
    <row r="633" spans="1:30" s="217" customFormat="1" ht="12">
      <c r="A633" s="364">
        <f t="shared" si="25"/>
        <v>629</v>
      </c>
      <c r="B633" s="208" t="s">
        <v>1452</v>
      </c>
      <c r="C633" s="208" t="s">
        <v>3836</v>
      </c>
      <c r="D633" s="362" t="s">
        <v>1104</v>
      </c>
      <c r="E633" s="372" t="s">
        <v>78</v>
      </c>
      <c r="F633" s="208" t="s">
        <v>390</v>
      </c>
      <c r="G633" s="373" t="s">
        <v>3714</v>
      </c>
      <c r="H633" s="225"/>
      <c r="I633" s="199"/>
      <c r="J633" s="227">
        <v>0.031921296296296295</v>
      </c>
      <c r="K633" s="446"/>
      <c r="L633" s="198"/>
      <c r="M633" s="208"/>
      <c r="N633" s="485">
        <f>H633+I633+J633+K633+L633+M633</f>
        <v>0.031921296296296295</v>
      </c>
      <c r="O633" s="424"/>
      <c r="P633" s="199"/>
      <c r="Q633" s="205">
        <v>1</v>
      </c>
      <c r="R633" s="457"/>
      <c r="S633" s="200"/>
      <c r="T633" s="200"/>
      <c r="U633" s="474">
        <f t="shared" si="26"/>
        <v>1</v>
      </c>
      <c r="V633" s="359">
        <v>1</v>
      </c>
      <c r="W633" s="359">
        <f t="shared" si="27"/>
        <v>1</v>
      </c>
      <c r="X633" s="359"/>
      <c r="Y633" s="359"/>
      <c r="Z633" s="359"/>
      <c r="AA633" s="359"/>
      <c r="AB633" s="359"/>
      <c r="AC633" s="359"/>
      <c r="AD633" s="359"/>
    </row>
    <row r="634" spans="1:30" s="217" customFormat="1" ht="12">
      <c r="A634" s="364">
        <f t="shared" si="25"/>
        <v>630</v>
      </c>
      <c r="B634" s="361" t="s">
        <v>1663</v>
      </c>
      <c r="C634" s="361" t="s">
        <v>3774</v>
      </c>
      <c r="D634" s="362" t="s">
        <v>1104</v>
      </c>
      <c r="E634" s="361" t="s">
        <v>294</v>
      </c>
      <c r="F634" s="361" t="s">
        <v>390</v>
      </c>
      <c r="G634" s="363" t="s">
        <v>97</v>
      </c>
      <c r="H634" s="203"/>
      <c r="I634" s="196"/>
      <c r="J634" s="227"/>
      <c r="K634" s="446">
        <v>0.03196759259259259</v>
      </c>
      <c r="L634" s="198"/>
      <c r="M634" s="198"/>
      <c r="N634" s="485">
        <f>H634+I634+J634+K634+L634+M634</f>
        <v>0.03196759259259259</v>
      </c>
      <c r="O634" s="424"/>
      <c r="P634" s="199"/>
      <c r="Q634" s="205"/>
      <c r="R634" s="457">
        <v>1</v>
      </c>
      <c r="S634" s="200"/>
      <c r="T634" s="200"/>
      <c r="U634" s="474">
        <f t="shared" si="26"/>
        <v>1</v>
      </c>
      <c r="V634" s="358">
        <v>1</v>
      </c>
      <c r="W634" s="359">
        <f t="shared" si="27"/>
        <v>1</v>
      </c>
      <c r="X634" s="359"/>
      <c r="Y634" s="359"/>
      <c r="Z634" s="359"/>
      <c r="AA634" s="359"/>
      <c r="AB634" s="359"/>
      <c r="AC634" s="359"/>
      <c r="AD634" s="359"/>
    </row>
    <row r="635" spans="1:30" s="217" customFormat="1" ht="12">
      <c r="A635" s="364">
        <f t="shared" si="25"/>
        <v>631</v>
      </c>
      <c r="B635" s="208" t="s">
        <v>503</v>
      </c>
      <c r="C635" s="208" t="s">
        <v>1666</v>
      </c>
      <c r="D635" s="208" t="s">
        <v>1104</v>
      </c>
      <c r="E635" s="372">
        <v>1963</v>
      </c>
      <c r="F635" s="208" t="s">
        <v>390</v>
      </c>
      <c r="G635" s="373" t="s">
        <v>504</v>
      </c>
      <c r="H635" s="225"/>
      <c r="I635" s="199"/>
      <c r="J635" s="227"/>
      <c r="K635" s="446"/>
      <c r="L635" s="255">
        <v>0.03199074074074074</v>
      </c>
      <c r="M635" s="208"/>
      <c r="N635" s="485">
        <f>H635+I635+J635+K635+L635+M635</f>
        <v>0.03199074074074074</v>
      </c>
      <c r="O635" s="424"/>
      <c r="P635" s="199"/>
      <c r="Q635" s="205"/>
      <c r="R635" s="457"/>
      <c r="S635" s="200">
        <v>1</v>
      </c>
      <c r="T635" s="200"/>
      <c r="U635" s="474">
        <f t="shared" si="26"/>
        <v>1</v>
      </c>
      <c r="V635" s="359">
        <v>1</v>
      </c>
      <c r="W635" s="359">
        <f t="shared" si="27"/>
        <v>1</v>
      </c>
      <c r="X635" s="359"/>
      <c r="Y635" s="359"/>
      <c r="Z635" s="359"/>
      <c r="AA635" s="359"/>
      <c r="AB635" s="359"/>
      <c r="AC635" s="359"/>
      <c r="AD635" s="359"/>
    </row>
    <row r="636" spans="1:30" s="217" customFormat="1" ht="12">
      <c r="A636" s="364">
        <f t="shared" si="25"/>
        <v>632</v>
      </c>
      <c r="B636" s="375" t="s">
        <v>1664</v>
      </c>
      <c r="C636" s="375" t="s">
        <v>3718</v>
      </c>
      <c r="D636" s="375" t="s">
        <v>1104</v>
      </c>
      <c r="E636" s="375" t="s">
        <v>3798</v>
      </c>
      <c r="F636" s="361" t="s">
        <v>390</v>
      </c>
      <c r="G636" s="376" t="s">
        <v>1213</v>
      </c>
      <c r="H636" s="203"/>
      <c r="I636" s="223"/>
      <c r="J636" s="227"/>
      <c r="K636" s="446">
        <v>0.03200231481481481</v>
      </c>
      <c r="L636" s="198"/>
      <c r="M636" s="198"/>
      <c r="N636" s="485">
        <f>H636+I636+J636+K636+L636+M636</f>
        <v>0.03200231481481481</v>
      </c>
      <c r="O636" s="424"/>
      <c r="P636" s="199"/>
      <c r="Q636" s="205"/>
      <c r="R636" s="457">
        <v>1</v>
      </c>
      <c r="S636" s="200"/>
      <c r="T636" s="200"/>
      <c r="U636" s="474">
        <f t="shared" si="26"/>
        <v>1</v>
      </c>
      <c r="V636" s="358">
        <v>1</v>
      </c>
      <c r="W636" s="359">
        <f t="shared" si="27"/>
        <v>1</v>
      </c>
      <c r="X636" s="359"/>
      <c r="Y636" s="359"/>
      <c r="Z636" s="359"/>
      <c r="AA636" s="359"/>
      <c r="AB636" s="359"/>
      <c r="AC636" s="359"/>
      <c r="AD636" s="359"/>
    </row>
    <row r="637" spans="1:30" s="217" customFormat="1" ht="12">
      <c r="A637" s="364">
        <f t="shared" si="25"/>
        <v>633</v>
      </c>
      <c r="B637" s="208" t="s">
        <v>1667</v>
      </c>
      <c r="C637" s="208" t="s">
        <v>1668</v>
      </c>
      <c r="D637" s="208" t="s">
        <v>1104</v>
      </c>
      <c r="E637" s="372" t="s">
        <v>3820</v>
      </c>
      <c r="F637" s="208" t="s">
        <v>390</v>
      </c>
      <c r="G637" s="373" t="s">
        <v>1669</v>
      </c>
      <c r="H637" s="225"/>
      <c r="I637" s="199"/>
      <c r="J637" s="227"/>
      <c r="K637" s="446">
        <v>0.032025462962962964</v>
      </c>
      <c r="L637" s="198"/>
      <c r="M637" s="208"/>
      <c r="N637" s="485">
        <f>H637+I637+J637+K637+L637+M637</f>
        <v>0.032025462962962964</v>
      </c>
      <c r="O637" s="424"/>
      <c r="P637" s="199"/>
      <c r="Q637" s="205"/>
      <c r="R637" s="457">
        <v>1</v>
      </c>
      <c r="S637" s="200"/>
      <c r="T637" s="200"/>
      <c r="U637" s="474">
        <f t="shared" si="26"/>
        <v>1</v>
      </c>
      <c r="V637" s="359">
        <v>1</v>
      </c>
      <c r="W637" s="359">
        <f t="shared" si="27"/>
        <v>1</v>
      </c>
      <c r="X637" s="359"/>
      <c r="Y637" s="359"/>
      <c r="Z637" s="359"/>
      <c r="AA637" s="359"/>
      <c r="AB637" s="359"/>
      <c r="AC637" s="359"/>
      <c r="AD637" s="359"/>
    </row>
    <row r="638" spans="1:30" s="217" customFormat="1" ht="12">
      <c r="A638" s="364">
        <f t="shared" si="25"/>
        <v>634</v>
      </c>
      <c r="B638" s="375" t="s">
        <v>1670</v>
      </c>
      <c r="C638" s="375" t="s">
        <v>3842</v>
      </c>
      <c r="D638" s="375" t="s">
        <v>1104</v>
      </c>
      <c r="E638" s="375" t="s">
        <v>3730</v>
      </c>
      <c r="F638" s="361" t="s">
        <v>390</v>
      </c>
      <c r="G638" s="376" t="s">
        <v>1671</v>
      </c>
      <c r="H638" s="203"/>
      <c r="I638" s="223"/>
      <c r="J638" s="227"/>
      <c r="K638" s="446">
        <v>0.03203703703703704</v>
      </c>
      <c r="L638" s="198"/>
      <c r="M638" s="198"/>
      <c r="N638" s="485">
        <f>H638+I638+J638+K638+L638+M638</f>
        <v>0.03203703703703704</v>
      </c>
      <c r="O638" s="424"/>
      <c r="P638" s="199"/>
      <c r="Q638" s="205"/>
      <c r="R638" s="457">
        <v>1</v>
      </c>
      <c r="S638" s="200"/>
      <c r="T638" s="200"/>
      <c r="U638" s="474">
        <f t="shared" si="26"/>
        <v>1</v>
      </c>
      <c r="V638" s="374">
        <v>1</v>
      </c>
      <c r="W638" s="359">
        <f t="shared" si="27"/>
        <v>1</v>
      </c>
      <c r="X638" s="359"/>
      <c r="Y638" s="359"/>
      <c r="Z638" s="359"/>
      <c r="AA638" s="359"/>
      <c r="AB638" s="359"/>
      <c r="AC638" s="359"/>
      <c r="AD638" s="359"/>
    </row>
    <row r="639" spans="1:30" s="217" customFormat="1" ht="12">
      <c r="A639" s="364">
        <f t="shared" si="25"/>
        <v>635</v>
      </c>
      <c r="B639" s="378" t="s">
        <v>1672</v>
      </c>
      <c r="C639" s="378" t="s">
        <v>3718</v>
      </c>
      <c r="D639" s="362" t="s">
        <v>1104</v>
      </c>
      <c r="E639" s="378" t="s">
        <v>3740</v>
      </c>
      <c r="F639" s="362" t="s">
        <v>390</v>
      </c>
      <c r="G639" s="379" t="s">
        <v>3758</v>
      </c>
      <c r="H639" s="211"/>
      <c r="I639" s="207"/>
      <c r="J639" s="227"/>
      <c r="K639" s="446">
        <v>0.03204861111111111</v>
      </c>
      <c r="L639" s="198"/>
      <c r="M639" s="198"/>
      <c r="N639" s="485">
        <f>H639+I639+J639+K639+L639+M639</f>
        <v>0.03204861111111111</v>
      </c>
      <c r="O639" s="424"/>
      <c r="P639" s="199"/>
      <c r="Q639" s="205"/>
      <c r="R639" s="458">
        <v>1</v>
      </c>
      <c r="S639" s="200"/>
      <c r="T639" s="200"/>
      <c r="U639" s="474">
        <f t="shared" si="26"/>
        <v>1</v>
      </c>
      <c r="V639" s="358">
        <v>1</v>
      </c>
      <c r="W639" s="359">
        <f t="shared" si="27"/>
        <v>1</v>
      </c>
      <c r="X639" s="359"/>
      <c r="Y639" s="359"/>
      <c r="Z639" s="359"/>
      <c r="AA639" s="359"/>
      <c r="AB639" s="359"/>
      <c r="AC639" s="359"/>
      <c r="AD639" s="359"/>
    </row>
    <row r="640" spans="1:30" s="217" customFormat="1" ht="12">
      <c r="A640" s="364">
        <f t="shared" si="25"/>
        <v>636</v>
      </c>
      <c r="B640" s="361" t="s">
        <v>1673</v>
      </c>
      <c r="C640" s="361" t="s">
        <v>70</v>
      </c>
      <c r="D640" s="362" t="s">
        <v>1104</v>
      </c>
      <c r="E640" s="361" t="s">
        <v>34</v>
      </c>
      <c r="F640" s="361" t="s">
        <v>390</v>
      </c>
      <c r="G640" s="363" t="s">
        <v>1217</v>
      </c>
      <c r="H640" s="203"/>
      <c r="I640" s="196"/>
      <c r="J640" s="227"/>
      <c r="K640" s="446">
        <v>0.03217592592592593</v>
      </c>
      <c r="L640" s="198"/>
      <c r="M640" s="198"/>
      <c r="N640" s="485">
        <f>H640+I640+J640+K640+L640+M640</f>
        <v>0.03217592592592593</v>
      </c>
      <c r="O640" s="424"/>
      <c r="P640" s="199"/>
      <c r="Q640" s="205"/>
      <c r="R640" s="458">
        <v>1</v>
      </c>
      <c r="S640" s="200"/>
      <c r="T640" s="200"/>
      <c r="U640" s="474">
        <f t="shared" si="26"/>
        <v>1</v>
      </c>
      <c r="V640" s="358">
        <v>1</v>
      </c>
      <c r="W640" s="359">
        <f t="shared" si="27"/>
        <v>1</v>
      </c>
      <c r="X640" s="359"/>
      <c r="Y640" s="359"/>
      <c r="Z640" s="359"/>
      <c r="AA640" s="359"/>
      <c r="AB640" s="359"/>
      <c r="AC640" s="359"/>
      <c r="AD640" s="359"/>
    </row>
    <row r="641" spans="1:30" s="217" customFormat="1" ht="12">
      <c r="A641" s="364">
        <f t="shared" si="25"/>
        <v>637</v>
      </c>
      <c r="B641" s="362" t="s">
        <v>766</v>
      </c>
      <c r="C641" s="362" t="s">
        <v>3770</v>
      </c>
      <c r="D641" s="362" t="s">
        <v>1104</v>
      </c>
      <c r="E641" s="362">
        <v>1962</v>
      </c>
      <c r="F641" s="362" t="s">
        <v>390</v>
      </c>
      <c r="G641" s="365" t="s">
        <v>765</v>
      </c>
      <c r="H641" s="203">
        <v>0.03222222222222222</v>
      </c>
      <c r="I641" s="207"/>
      <c r="J641" s="227"/>
      <c r="K641" s="446"/>
      <c r="L641" s="198"/>
      <c r="M641" s="198"/>
      <c r="N641" s="485">
        <f>H641+I641+J641+K641+L641+M641</f>
        <v>0.03222222222222222</v>
      </c>
      <c r="O641" s="424">
        <v>1</v>
      </c>
      <c r="P641" s="199"/>
      <c r="Q641" s="205"/>
      <c r="R641" s="458"/>
      <c r="S641" s="200"/>
      <c r="T641" s="200"/>
      <c r="U641" s="474">
        <f t="shared" si="26"/>
        <v>1</v>
      </c>
      <c r="V641" s="358">
        <v>1</v>
      </c>
      <c r="W641" s="359">
        <f t="shared" si="27"/>
        <v>1</v>
      </c>
      <c r="X641" s="359"/>
      <c r="Y641" s="359"/>
      <c r="Z641" s="359"/>
      <c r="AA641" s="359"/>
      <c r="AB641" s="359"/>
      <c r="AC641" s="359"/>
      <c r="AD641" s="359"/>
    </row>
    <row r="642" spans="1:30" s="217" customFormat="1" ht="12">
      <c r="A642" s="364">
        <f t="shared" si="25"/>
        <v>638</v>
      </c>
      <c r="B642" s="361" t="s">
        <v>72</v>
      </c>
      <c r="C642" s="361" t="s">
        <v>3761</v>
      </c>
      <c r="D642" s="362" t="s">
        <v>1104</v>
      </c>
      <c r="E642" s="361" t="s">
        <v>3787</v>
      </c>
      <c r="F642" s="361" t="s">
        <v>390</v>
      </c>
      <c r="G642" s="363" t="s">
        <v>73</v>
      </c>
      <c r="H642" s="203"/>
      <c r="I642" s="196">
        <v>0.03222222222222222</v>
      </c>
      <c r="J642" s="227"/>
      <c r="K642" s="446"/>
      <c r="L642" s="198"/>
      <c r="M642" s="198"/>
      <c r="N642" s="485">
        <f>H642+I642+J642+K642+L642+M642</f>
        <v>0.03222222222222222</v>
      </c>
      <c r="O642" s="424"/>
      <c r="P642" s="199">
        <v>1</v>
      </c>
      <c r="Q642" s="205"/>
      <c r="R642" s="458"/>
      <c r="S642" s="200"/>
      <c r="T642" s="200"/>
      <c r="U642" s="474">
        <f t="shared" si="26"/>
        <v>1</v>
      </c>
      <c r="V642" s="358">
        <v>1</v>
      </c>
      <c r="W642" s="359">
        <f t="shared" si="27"/>
        <v>1</v>
      </c>
      <c r="X642" s="359"/>
      <c r="Y642" s="359"/>
      <c r="Z642" s="359"/>
      <c r="AA642" s="359"/>
      <c r="AB642" s="359"/>
      <c r="AC642" s="359"/>
      <c r="AD642" s="359"/>
    </row>
    <row r="643" spans="1:30" s="217" customFormat="1" ht="12">
      <c r="A643" s="364">
        <f t="shared" si="25"/>
        <v>639</v>
      </c>
      <c r="B643" s="208" t="s">
        <v>505</v>
      </c>
      <c r="C643" s="208" t="s">
        <v>3718</v>
      </c>
      <c r="D643" s="208" t="s">
        <v>1104</v>
      </c>
      <c r="E643" s="372">
        <v>1990</v>
      </c>
      <c r="F643" s="208" t="s">
        <v>390</v>
      </c>
      <c r="G643" s="373" t="s">
        <v>3754</v>
      </c>
      <c r="H643" s="225"/>
      <c r="I643" s="199"/>
      <c r="J643" s="227"/>
      <c r="K643" s="446"/>
      <c r="L643" s="255">
        <v>0.03225694444444444</v>
      </c>
      <c r="M643" s="208"/>
      <c r="N643" s="485">
        <f>H643+I643+J643+K643+L643+M643</f>
        <v>0.03225694444444444</v>
      </c>
      <c r="O643" s="424"/>
      <c r="P643" s="199"/>
      <c r="Q643" s="205"/>
      <c r="R643" s="457"/>
      <c r="S643" s="200">
        <v>1</v>
      </c>
      <c r="T643" s="200"/>
      <c r="U643" s="474">
        <f t="shared" si="26"/>
        <v>1</v>
      </c>
      <c r="V643" s="359">
        <v>1</v>
      </c>
      <c r="W643" s="359">
        <f t="shared" si="27"/>
        <v>1</v>
      </c>
      <c r="X643" s="359"/>
      <c r="Y643" s="359"/>
      <c r="Z643" s="359"/>
      <c r="AA643" s="359"/>
      <c r="AB643" s="359"/>
      <c r="AC643" s="359"/>
      <c r="AD643" s="359"/>
    </row>
    <row r="644" spans="1:30" s="217" customFormat="1" ht="12">
      <c r="A644" s="364">
        <f t="shared" si="25"/>
        <v>640</v>
      </c>
      <c r="B644" s="361" t="s">
        <v>304</v>
      </c>
      <c r="C644" s="361" t="s">
        <v>3800</v>
      </c>
      <c r="D644" s="362" t="s">
        <v>1104</v>
      </c>
      <c r="E644" s="361" t="s">
        <v>22</v>
      </c>
      <c r="F644" s="361" t="s">
        <v>390</v>
      </c>
      <c r="G644" s="363" t="s">
        <v>3714</v>
      </c>
      <c r="H644" s="203"/>
      <c r="I644" s="196">
        <v>0.03228009259259259</v>
      </c>
      <c r="J644" s="227"/>
      <c r="K644" s="446"/>
      <c r="L644" s="198"/>
      <c r="M644" s="198"/>
      <c r="N644" s="485">
        <f>H644+I644+J644+K644+L644+M644</f>
        <v>0.03228009259259259</v>
      </c>
      <c r="O644" s="424"/>
      <c r="P644" s="199">
        <v>1</v>
      </c>
      <c r="Q644" s="205"/>
      <c r="R644" s="457"/>
      <c r="S644" s="200"/>
      <c r="T644" s="200"/>
      <c r="U644" s="474">
        <f t="shared" si="26"/>
        <v>1</v>
      </c>
      <c r="V644" s="358">
        <v>1</v>
      </c>
      <c r="W644" s="359">
        <f t="shared" si="27"/>
        <v>1</v>
      </c>
      <c r="X644" s="359"/>
      <c r="Y644" s="359"/>
      <c r="Z644" s="359"/>
      <c r="AA644" s="359"/>
      <c r="AB644" s="359"/>
      <c r="AC644" s="359"/>
      <c r="AD644" s="359"/>
    </row>
    <row r="645" spans="1:30" s="217" customFormat="1" ht="12">
      <c r="A645" s="364">
        <f t="shared" si="25"/>
        <v>641</v>
      </c>
      <c r="B645" s="362" t="s">
        <v>1426</v>
      </c>
      <c r="C645" s="362" t="s">
        <v>3842</v>
      </c>
      <c r="D645" s="362" t="s">
        <v>1104</v>
      </c>
      <c r="E645" s="362" t="s">
        <v>25</v>
      </c>
      <c r="F645" s="362" t="s">
        <v>390</v>
      </c>
      <c r="G645" s="365" t="s">
        <v>263</v>
      </c>
      <c r="H645" s="203"/>
      <c r="I645" s="207"/>
      <c r="J645" s="227">
        <v>0.03229166666666666</v>
      </c>
      <c r="K645" s="446"/>
      <c r="L645" s="198"/>
      <c r="M645" s="198"/>
      <c r="N645" s="485">
        <f>H645+I645+J645+K645+L645+M645</f>
        <v>0.03229166666666666</v>
      </c>
      <c r="O645" s="424"/>
      <c r="P645" s="199"/>
      <c r="Q645" s="205">
        <v>1</v>
      </c>
      <c r="R645" s="457"/>
      <c r="S645" s="200"/>
      <c r="T645" s="200"/>
      <c r="U645" s="474">
        <f t="shared" si="26"/>
        <v>1</v>
      </c>
      <c r="V645" s="358">
        <v>1</v>
      </c>
      <c r="W645" s="359">
        <f t="shared" si="27"/>
        <v>1</v>
      </c>
      <c r="X645" s="359"/>
      <c r="Y645" s="359"/>
      <c r="Z645" s="359"/>
      <c r="AA645" s="359"/>
      <c r="AB645" s="359"/>
      <c r="AC645" s="359"/>
      <c r="AD645" s="359"/>
    </row>
    <row r="646" spans="1:30" s="217" customFormat="1" ht="12">
      <c r="A646" s="364">
        <f t="shared" si="25"/>
        <v>642</v>
      </c>
      <c r="B646" s="362" t="s">
        <v>1675</v>
      </c>
      <c r="C646" s="362" t="s">
        <v>1170</v>
      </c>
      <c r="D646" s="362" t="s">
        <v>1104</v>
      </c>
      <c r="E646" s="362" t="s">
        <v>111</v>
      </c>
      <c r="F646" s="362" t="s">
        <v>390</v>
      </c>
      <c r="G646" s="365" t="s">
        <v>1182</v>
      </c>
      <c r="H646" s="203"/>
      <c r="I646" s="207"/>
      <c r="J646" s="227"/>
      <c r="K646" s="446">
        <v>0.03230324074074074</v>
      </c>
      <c r="L646" s="198"/>
      <c r="M646" s="198"/>
      <c r="N646" s="485">
        <f>H646+I646+J646+K646+L646+M646</f>
        <v>0.03230324074074074</v>
      </c>
      <c r="O646" s="424"/>
      <c r="P646" s="199"/>
      <c r="Q646" s="205"/>
      <c r="R646" s="457">
        <v>1</v>
      </c>
      <c r="S646" s="200"/>
      <c r="T646" s="200"/>
      <c r="U646" s="474">
        <f aca="true" t="shared" si="28" ref="U646:U709">SUM(O646:T646)</f>
        <v>1</v>
      </c>
      <c r="V646" s="358">
        <v>1</v>
      </c>
      <c r="W646" s="359">
        <f aca="true" t="shared" si="29" ref="W646:W709">IF(U646&gt;0,1,0)</f>
        <v>1</v>
      </c>
      <c r="X646" s="359"/>
      <c r="Y646" s="359"/>
      <c r="Z646" s="359"/>
      <c r="AA646" s="359"/>
      <c r="AB646" s="359"/>
      <c r="AC646" s="359"/>
      <c r="AD646" s="359"/>
    </row>
    <row r="647" spans="1:30" s="217" customFormat="1" ht="12">
      <c r="A647" s="364">
        <f t="shared" si="25"/>
        <v>643</v>
      </c>
      <c r="B647" s="362" t="s">
        <v>676</v>
      </c>
      <c r="C647" s="362" t="s">
        <v>347</v>
      </c>
      <c r="D647" s="362" t="s">
        <v>1104</v>
      </c>
      <c r="E647" s="362">
        <v>1988</v>
      </c>
      <c r="F647" s="362" t="s">
        <v>390</v>
      </c>
      <c r="G647" s="365" t="s">
        <v>777</v>
      </c>
      <c r="H647" s="203">
        <v>0.03231481481481482</v>
      </c>
      <c r="I647" s="207"/>
      <c r="J647" s="227"/>
      <c r="K647" s="446"/>
      <c r="L647" s="198"/>
      <c r="M647" s="198"/>
      <c r="N647" s="485">
        <f>H647+I647+J647+K647+L647+M647</f>
        <v>0.03231481481481482</v>
      </c>
      <c r="O647" s="424">
        <v>1</v>
      </c>
      <c r="P647" s="199"/>
      <c r="Q647" s="205"/>
      <c r="R647" s="457"/>
      <c r="S647" s="200"/>
      <c r="T647" s="200"/>
      <c r="U647" s="474">
        <f t="shared" si="28"/>
        <v>1</v>
      </c>
      <c r="V647" s="358">
        <v>1</v>
      </c>
      <c r="W647" s="359">
        <f t="shared" si="29"/>
        <v>1</v>
      </c>
      <c r="X647" s="359"/>
      <c r="Y647" s="359"/>
      <c r="Z647" s="359"/>
      <c r="AA647" s="359"/>
      <c r="AB647" s="359"/>
      <c r="AC647" s="359"/>
      <c r="AD647" s="359"/>
    </row>
    <row r="648" spans="1:30" s="217" customFormat="1" ht="12">
      <c r="A648" s="364">
        <f t="shared" si="25"/>
        <v>644</v>
      </c>
      <c r="B648" s="361" t="s">
        <v>2598</v>
      </c>
      <c r="C648" s="361" t="s">
        <v>70</v>
      </c>
      <c r="D648" s="362" t="s">
        <v>1104</v>
      </c>
      <c r="E648" s="361">
        <v>1974</v>
      </c>
      <c r="F648" s="361" t="s">
        <v>390</v>
      </c>
      <c r="G648" s="363" t="s">
        <v>726</v>
      </c>
      <c r="H648" s="203"/>
      <c r="I648" s="196"/>
      <c r="J648" s="227"/>
      <c r="K648" s="446"/>
      <c r="L648" s="255">
        <v>0.03231481481481482</v>
      </c>
      <c r="M648" s="198"/>
      <c r="N648" s="485">
        <f>H648+I648+J648+K648+L648+M648</f>
        <v>0.03231481481481482</v>
      </c>
      <c r="O648" s="424"/>
      <c r="P648" s="199"/>
      <c r="Q648" s="205"/>
      <c r="R648" s="457"/>
      <c r="S648" s="200">
        <v>1</v>
      </c>
      <c r="T648" s="200"/>
      <c r="U648" s="474">
        <f t="shared" si="28"/>
        <v>1</v>
      </c>
      <c r="V648" s="359">
        <v>1</v>
      </c>
      <c r="W648" s="359">
        <f t="shared" si="29"/>
        <v>1</v>
      </c>
      <c r="X648" s="359"/>
      <c r="Y648" s="359"/>
      <c r="Z648" s="359"/>
      <c r="AA648" s="359"/>
      <c r="AB648" s="359"/>
      <c r="AC648" s="359"/>
      <c r="AD648" s="359"/>
    </row>
    <row r="649" spans="1:30" s="217" customFormat="1" ht="12">
      <c r="A649" s="364">
        <f t="shared" si="25"/>
        <v>645</v>
      </c>
      <c r="B649" s="361" t="s">
        <v>2605</v>
      </c>
      <c r="C649" s="361" t="s">
        <v>3718</v>
      </c>
      <c r="D649" s="362" t="s">
        <v>1104</v>
      </c>
      <c r="E649" s="361">
        <v>1988</v>
      </c>
      <c r="F649" s="361" t="s">
        <v>390</v>
      </c>
      <c r="G649" s="363" t="s">
        <v>1595</v>
      </c>
      <c r="H649" s="203"/>
      <c r="I649" s="196"/>
      <c r="J649" s="227"/>
      <c r="K649" s="446"/>
      <c r="L649" s="255">
        <v>0.03231481481481482</v>
      </c>
      <c r="M649" s="198"/>
      <c r="N649" s="485">
        <f>H649+I649+J649+K649+L649+M649</f>
        <v>0.03231481481481482</v>
      </c>
      <c r="O649" s="424"/>
      <c r="P649" s="199"/>
      <c r="Q649" s="205"/>
      <c r="R649" s="458"/>
      <c r="S649" s="200">
        <v>1</v>
      </c>
      <c r="T649" s="200"/>
      <c r="U649" s="474">
        <f t="shared" si="28"/>
        <v>1</v>
      </c>
      <c r="V649" s="359">
        <v>1</v>
      </c>
      <c r="W649" s="359">
        <f t="shared" si="29"/>
        <v>1</v>
      </c>
      <c r="X649" s="359"/>
      <c r="Y649" s="359"/>
      <c r="Z649" s="359"/>
      <c r="AA649" s="359"/>
      <c r="AB649" s="359"/>
      <c r="AC649" s="359"/>
      <c r="AD649" s="359"/>
    </row>
    <row r="650" spans="1:30" s="217" customFormat="1" ht="12">
      <c r="A650" s="364">
        <f t="shared" si="25"/>
        <v>646</v>
      </c>
      <c r="B650" s="362" t="s">
        <v>1677</v>
      </c>
      <c r="C650" s="362" t="s">
        <v>3733</v>
      </c>
      <c r="D650" s="362" t="s">
        <v>1104</v>
      </c>
      <c r="E650" s="362" t="s">
        <v>3830</v>
      </c>
      <c r="F650" s="362" t="s">
        <v>390</v>
      </c>
      <c r="G650" s="365" t="s">
        <v>1678</v>
      </c>
      <c r="H650" s="203"/>
      <c r="I650" s="207"/>
      <c r="J650" s="227"/>
      <c r="K650" s="446">
        <v>0.032337962962962964</v>
      </c>
      <c r="L650" s="198"/>
      <c r="M650" s="198"/>
      <c r="N650" s="485">
        <f>H650+I650+J650+K650+L650+M650</f>
        <v>0.032337962962962964</v>
      </c>
      <c r="O650" s="424"/>
      <c r="P650" s="199"/>
      <c r="Q650" s="205"/>
      <c r="R650" s="458">
        <v>1</v>
      </c>
      <c r="S650" s="200"/>
      <c r="T650" s="200"/>
      <c r="U650" s="474">
        <f t="shared" si="28"/>
        <v>1</v>
      </c>
      <c r="V650" s="358">
        <v>1</v>
      </c>
      <c r="W650" s="359">
        <f t="shared" si="29"/>
        <v>1</v>
      </c>
      <c r="X650" s="359"/>
      <c r="Y650" s="359"/>
      <c r="Z650" s="359"/>
      <c r="AA650" s="359"/>
      <c r="AB650" s="359"/>
      <c r="AC650" s="359"/>
      <c r="AD650" s="359"/>
    </row>
    <row r="651" spans="1:30" s="217" customFormat="1" ht="12">
      <c r="A651" s="364">
        <f t="shared" si="25"/>
        <v>647</v>
      </c>
      <c r="B651" s="361" t="s">
        <v>1679</v>
      </c>
      <c r="C651" s="361" t="s">
        <v>158</v>
      </c>
      <c r="D651" s="362" t="s">
        <v>1104</v>
      </c>
      <c r="E651" s="361" t="s">
        <v>43</v>
      </c>
      <c r="F651" s="361" t="s">
        <v>390</v>
      </c>
      <c r="G651" s="363" t="s">
        <v>1274</v>
      </c>
      <c r="H651" s="203"/>
      <c r="I651" s="196"/>
      <c r="J651" s="227"/>
      <c r="K651" s="446">
        <v>0.03236111111111111</v>
      </c>
      <c r="L651" s="198"/>
      <c r="M651" s="198"/>
      <c r="N651" s="485">
        <f>H651+I651+J651+K651+L651+M651</f>
        <v>0.03236111111111111</v>
      </c>
      <c r="O651" s="424"/>
      <c r="P651" s="199"/>
      <c r="Q651" s="205"/>
      <c r="R651" s="458">
        <v>1</v>
      </c>
      <c r="S651" s="200"/>
      <c r="T651" s="200"/>
      <c r="U651" s="474">
        <f t="shared" si="28"/>
        <v>1</v>
      </c>
      <c r="V651" s="358">
        <v>1</v>
      </c>
      <c r="W651" s="359">
        <f t="shared" si="29"/>
        <v>1</v>
      </c>
      <c r="X651" s="359"/>
      <c r="Y651" s="359"/>
      <c r="Z651" s="359"/>
      <c r="AA651" s="359"/>
      <c r="AB651" s="359"/>
      <c r="AC651" s="359"/>
      <c r="AD651" s="359"/>
    </row>
    <row r="652" spans="1:30" s="319" customFormat="1" ht="12">
      <c r="A652" s="320">
        <f t="shared" si="25"/>
        <v>648</v>
      </c>
      <c r="B652" s="212" t="s">
        <v>1680</v>
      </c>
      <c r="C652" s="212" t="s">
        <v>257</v>
      </c>
      <c r="D652" s="324" t="s">
        <v>1103</v>
      </c>
      <c r="E652" s="330" t="s">
        <v>3840</v>
      </c>
      <c r="F652" s="212" t="s">
        <v>390</v>
      </c>
      <c r="G652" s="331" t="s">
        <v>1522</v>
      </c>
      <c r="H652" s="436"/>
      <c r="I652" s="245"/>
      <c r="J652" s="229"/>
      <c r="K652" s="448">
        <v>0.032372685185185185</v>
      </c>
      <c r="L652" s="299"/>
      <c r="M652" s="208"/>
      <c r="N652" s="486">
        <f>H652+I652+J652+K652+L652+M652</f>
        <v>0.032372685185185185</v>
      </c>
      <c r="O652" s="427"/>
      <c r="P652" s="245"/>
      <c r="Q652" s="247"/>
      <c r="R652" s="460">
        <v>1</v>
      </c>
      <c r="S652" s="202"/>
      <c r="T652" s="200"/>
      <c r="U652" s="475">
        <f t="shared" si="28"/>
        <v>1</v>
      </c>
      <c r="V652" s="316">
        <v>1</v>
      </c>
      <c r="W652" s="359">
        <f t="shared" si="29"/>
        <v>1</v>
      </c>
      <c r="X652" s="317"/>
      <c r="Y652" s="317"/>
      <c r="Z652" s="317"/>
      <c r="AA652" s="317"/>
      <c r="AB652" s="317"/>
      <c r="AC652" s="317"/>
      <c r="AD652" s="317"/>
    </row>
    <row r="653" spans="1:30" s="217" customFormat="1" ht="12">
      <c r="A653" s="364">
        <f t="shared" si="25"/>
        <v>649</v>
      </c>
      <c r="B653" s="361" t="s">
        <v>171</v>
      </c>
      <c r="C653" s="361" t="s">
        <v>179</v>
      </c>
      <c r="D653" s="362" t="s">
        <v>1104</v>
      </c>
      <c r="E653" s="361" t="s">
        <v>3763</v>
      </c>
      <c r="F653" s="361" t="s">
        <v>390</v>
      </c>
      <c r="G653" s="363" t="s">
        <v>1683</v>
      </c>
      <c r="H653" s="203"/>
      <c r="I653" s="196"/>
      <c r="J653" s="227"/>
      <c r="K653" s="446">
        <v>0.03238425925925926</v>
      </c>
      <c r="L653" s="198"/>
      <c r="M653" s="198"/>
      <c r="N653" s="485">
        <f>H653+I653+J653+K653+L653+M653</f>
        <v>0.03238425925925926</v>
      </c>
      <c r="O653" s="424"/>
      <c r="P653" s="199"/>
      <c r="Q653" s="205"/>
      <c r="R653" s="457">
        <v>1</v>
      </c>
      <c r="S653" s="200"/>
      <c r="T653" s="200"/>
      <c r="U653" s="474">
        <f t="shared" si="28"/>
        <v>1</v>
      </c>
      <c r="V653" s="358">
        <v>1</v>
      </c>
      <c r="W653" s="359">
        <f t="shared" si="29"/>
        <v>1</v>
      </c>
      <c r="X653" s="359"/>
      <c r="Y653" s="359"/>
      <c r="Z653" s="359"/>
      <c r="AA653" s="359"/>
      <c r="AB653" s="359"/>
      <c r="AC653" s="359"/>
      <c r="AD653" s="359"/>
    </row>
    <row r="654" spans="1:30" s="217" customFormat="1" ht="12">
      <c r="A654" s="364">
        <f t="shared" si="25"/>
        <v>650</v>
      </c>
      <c r="B654" s="361" t="s">
        <v>2613</v>
      </c>
      <c r="C654" s="361" t="s">
        <v>70</v>
      </c>
      <c r="D654" s="362" t="s">
        <v>1104</v>
      </c>
      <c r="E654" s="361">
        <v>1969</v>
      </c>
      <c r="F654" s="361" t="s">
        <v>390</v>
      </c>
      <c r="G654" s="363" t="s">
        <v>1595</v>
      </c>
      <c r="H654" s="203"/>
      <c r="I654" s="196"/>
      <c r="J654" s="227"/>
      <c r="K654" s="446"/>
      <c r="L654" s="255">
        <v>0.03239583333333333</v>
      </c>
      <c r="M654" s="198"/>
      <c r="N654" s="485">
        <f>H654+I654+J654+K654+L654+M654</f>
        <v>0.03239583333333333</v>
      </c>
      <c r="O654" s="424"/>
      <c r="P654" s="199"/>
      <c r="Q654" s="205"/>
      <c r="R654" s="457"/>
      <c r="S654" s="200">
        <v>1</v>
      </c>
      <c r="T654" s="200"/>
      <c r="U654" s="474">
        <f t="shared" si="28"/>
        <v>1</v>
      </c>
      <c r="V654" s="359">
        <v>1</v>
      </c>
      <c r="W654" s="359">
        <f t="shared" si="29"/>
        <v>1</v>
      </c>
      <c r="X654" s="359"/>
      <c r="Y654" s="359"/>
      <c r="Z654" s="359"/>
      <c r="AA654" s="359"/>
      <c r="AB654" s="359"/>
      <c r="AC654" s="359"/>
      <c r="AD654" s="359"/>
    </row>
    <row r="655" spans="1:30" s="217" customFormat="1" ht="12">
      <c r="A655" s="364">
        <f t="shared" si="25"/>
        <v>651</v>
      </c>
      <c r="B655" s="375" t="s">
        <v>2601</v>
      </c>
      <c r="C655" s="375" t="s">
        <v>63</v>
      </c>
      <c r="D655" s="208" t="s">
        <v>1104</v>
      </c>
      <c r="E655" s="375">
        <v>1993</v>
      </c>
      <c r="F655" s="208" t="s">
        <v>390</v>
      </c>
      <c r="G655" s="376" t="s">
        <v>3344</v>
      </c>
      <c r="H655" s="203"/>
      <c r="I655" s="223"/>
      <c r="J655" s="227"/>
      <c r="K655" s="446"/>
      <c r="L655" s="255">
        <v>0.03239583333333333</v>
      </c>
      <c r="M655" s="198"/>
      <c r="N655" s="485">
        <f>H655+I655+J655+K655+L655+M655</f>
        <v>0.03239583333333333</v>
      </c>
      <c r="O655" s="424"/>
      <c r="P655" s="199"/>
      <c r="Q655" s="205"/>
      <c r="R655" s="457"/>
      <c r="S655" s="200">
        <v>1</v>
      </c>
      <c r="T655" s="200"/>
      <c r="U655" s="474">
        <f t="shared" si="28"/>
        <v>1</v>
      </c>
      <c r="V655" s="359">
        <v>1</v>
      </c>
      <c r="W655" s="359">
        <f t="shared" si="29"/>
        <v>1</v>
      </c>
      <c r="X655" s="359"/>
      <c r="Y655" s="359"/>
      <c r="Z655" s="359"/>
      <c r="AA655" s="359"/>
      <c r="AB655" s="359"/>
      <c r="AC655" s="359"/>
      <c r="AD655" s="359"/>
    </row>
    <row r="656" spans="1:30" s="217" customFormat="1" ht="12">
      <c r="A656" s="364">
        <f t="shared" si="25"/>
        <v>652</v>
      </c>
      <c r="B656" s="361" t="s">
        <v>2616</v>
      </c>
      <c r="C656" s="361" t="s">
        <v>150</v>
      </c>
      <c r="D656" s="362" t="s">
        <v>1104</v>
      </c>
      <c r="E656" s="361">
        <v>1975</v>
      </c>
      <c r="F656" s="361" t="s">
        <v>390</v>
      </c>
      <c r="G656" s="363" t="s">
        <v>3829</v>
      </c>
      <c r="H656" s="203"/>
      <c r="I656" s="196"/>
      <c r="J656" s="227"/>
      <c r="K656" s="446"/>
      <c r="L656" s="255">
        <v>0.03247685185185185</v>
      </c>
      <c r="M656" s="198"/>
      <c r="N656" s="485">
        <f>H656+I656+J656+K656+L656+M656</f>
        <v>0.03247685185185185</v>
      </c>
      <c r="O656" s="424"/>
      <c r="P656" s="199"/>
      <c r="Q656" s="205"/>
      <c r="R656" s="457"/>
      <c r="S656" s="200">
        <v>1</v>
      </c>
      <c r="T656" s="200"/>
      <c r="U656" s="474">
        <f t="shared" si="28"/>
        <v>1</v>
      </c>
      <c r="V656" s="359">
        <v>1</v>
      </c>
      <c r="W656" s="359">
        <f t="shared" si="29"/>
        <v>1</v>
      </c>
      <c r="X656" s="359"/>
      <c r="Y656" s="359"/>
      <c r="Z656" s="359"/>
      <c r="AA656" s="359"/>
      <c r="AB656" s="359"/>
      <c r="AC656" s="359"/>
      <c r="AD656" s="359"/>
    </row>
    <row r="657" spans="1:30" s="217" customFormat="1" ht="12">
      <c r="A657" s="364">
        <f t="shared" si="25"/>
        <v>653</v>
      </c>
      <c r="B657" s="361" t="s">
        <v>2619</v>
      </c>
      <c r="C657" s="361" t="s">
        <v>3852</v>
      </c>
      <c r="D657" s="362" t="s">
        <v>1104</v>
      </c>
      <c r="E657" s="361">
        <v>1971</v>
      </c>
      <c r="F657" s="361" t="s">
        <v>390</v>
      </c>
      <c r="G657" s="363" t="s">
        <v>3825</v>
      </c>
      <c r="H657" s="203"/>
      <c r="I657" s="196"/>
      <c r="J657" s="227"/>
      <c r="K657" s="446"/>
      <c r="L657" s="255">
        <v>0.03252314814814815</v>
      </c>
      <c r="M657" s="198"/>
      <c r="N657" s="485">
        <f>H657+I657+J657+K657+L657+M657</f>
        <v>0.03252314814814815</v>
      </c>
      <c r="O657" s="424"/>
      <c r="P657" s="199"/>
      <c r="Q657" s="205"/>
      <c r="R657" s="457"/>
      <c r="S657" s="200">
        <v>1</v>
      </c>
      <c r="T657" s="200"/>
      <c r="U657" s="474">
        <f t="shared" si="28"/>
        <v>1</v>
      </c>
      <c r="V657" s="359">
        <v>1</v>
      </c>
      <c r="W657" s="359">
        <f t="shared" si="29"/>
        <v>1</v>
      </c>
      <c r="X657" s="359"/>
      <c r="Y657" s="359"/>
      <c r="Z657" s="359"/>
      <c r="AA657" s="359"/>
      <c r="AB657" s="359"/>
      <c r="AC657" s="359"/>
      <c r="AD657" s="359"/>
    </row>
    <row r="658" spans="1:30" s="367" customFormat="1" ht="12">
      <c r="A658" s="364">
        <f t="shared" si="25"/>
        <v>654</v>
      </c>
      <c r="B658" s="208" t="s">
        <v>1687</v>
      </c>
      <c r="C658" s="208" t="s">
        <v>3832</v>
      </c>
      <c r="D658" s="208" t="s">
        <v>1104</v>
      </c>
      <c r="E658" s="372" t="s">
        <v>188</v>
      </c>
      <c r="F658" s="208" t="s">
        <v>390</v>
      </c>
      <c r="G658" s="373" t="s">
        <v>1688</v>
      </c>
      <c r="H658" s="225"/>
      <c r="I658" s="199"/>
      <c r="J658" s="227"/>
      <c r="K658" s="446">
        <v>0.03252314814814815</v>
      </c>
      <c r="L658" s="198"/>
      <c r="M658" s="208"/>
      <c r="N658" s="485">
        <f>H658+I658+J658+K658+L658+M658</f>
        <v>0.03252314814814815</v>
      </c>
      <c r="O658" s="424"/>
      <c r="P658" s="199"/>
      <c r="Q658" s="205"/>
      <c r="R658" s="457">
        <v>1</v>
      </c>
      <c r="S658" s="200"/>
      <c r="T658" s="200"/>
      <c r="U658" s="474">
        <f t="shared" si="28"/>
        <v>1</v>
      </c>
      <c r="V658" s="358">
        <v>1</v>
      </c>
      <c r="W658" s="359">
        <f t="shared" si="29"/>
        <v>1</v>
      </c>
      <c r="X658" s="366"/>
      <c r="Y658" s="366"/>
      <c r="Z658" s="366"/>
      <c r="AA658" s="366"/>
      <c r="AB658" s="366"/>
      <c r="AC658" s="366"/>
      <c r="AD658" s="366"/>
    </row>
    <row r="659" spans="1:30" s="217" customFormat="1" ht="12">
      <c r="A659" s="364">
        <f t="shared" si="25"/>
        <v>655</v>
      </c>
      <c r="B659" s="362" t="s">
        <v>1689</v>
      </c>
      <c r="C659" s="362" t="s">
        <v>150</v>
      </c>
      <c r="D659" s="362" t="s">
        <v>1104</v>
      </c>
      <c r="E659" s="362" t="s">
        <v>139</v>
      </c>
      <c r="F659" s="362" t="s">
        <v>390</v>
      </c>
      <c r="G659" s="365" t="s">
        <v>783</v>
      </c>
      <c r="H659" s="203"/>
      <c r="I659" s="207"/>
      <c r="J659" s="227"/>
      <c r="K659" s="446">
        <v>0.03253472222222222</v>
      </c>
      <c r="L659" s="198"/>
      <c r="M659" s="198"/>
      <c r="N659" s="485">
        <f>H659+I659+J659+K659+L659+M659</f>
        <v>0.03253472222222222</v>
      </c>
      <c r="O659" s="424"/>
      <c r="P659" s="199"/>
      <c r="Q659" s="205"/>
      <c r="R659" s="457">
        <v>1</v>
      </c>
      <c r="S659" s="200"/>
      <c r="T659" s="200"/>
      <c r="U659" s="474">
        <f t="shared" si="28"/>
        <v>1</v>
      </c>
      <c r="V659" s="359">
        <v>1</v>
      </c>
      <c r="W659" s="359">
        <f t="shared" si="29"/>
        <v>1</v>
      </c>
      <c r="X659" s="359"/>
      <c r="Y659" s="359"/>
      <c r="Z659" s="359"/>
      <c r="AA659" s="359"/>
      <c r="AB659" s="359"/>
      <c r="AC659" s="359"/>
      <c r="AD659" s="359"/>
    </row>
    <row r="660" spans="1:30" s="217" customFormat="1" ht="12">
      <c r="A660" s="364">
        <f t="shared" si="25"/>
        <v>656</v>
      </c>
      <c r="B660" s="375" t="s">
        <v>1690</v>
      </c>
      <c r="C660" s="375" t="s">
        <v>3809</v>
      </c>
      <c r="D660" s="208" t="s">
        <v>1104</v>
      </c>
      <c r="E660" s="375" t="s">
        <v>78</v>
      </c>
      <c r="F660" s="208" t="s">
        <v>390</v>
      </c>
      <c r="G660" s="376" t="s">
        <v>1691</v>
      </c>
      <c r="H660" s="203"/>
      <c r="I660" s="223"/>
      <c r="J660" s="227"/>
      <c r="K660" s="446">
        <v>0.03253472222222222</v>
      </c>
      <c r="L660" s="198"/>
      <c r="M660" s="198"/>
      <c r="N660" s="485">
        <f>H660+I660+J660+K660+L660+M660</f>
        <v>0.03253472222222222</v>
      </c>
      <c r="O660" s="424"/>
      <c r="P660" s="199"/>
      <c r="Q660" s="205"/>
      <c r="R660" s="457">
        <v>1</v>
      </c>
      <c r="S660" s="200"/>
      <c r="T660" s="200"/>
      <c r="U660" s="474">
        <f t="shared" si="28"/>
        <v>1</v>
      </c>
      <c r="V660" s="358">
        <v>1</v>
      </c>
      <c r="W660" s="359">
        <f t="shared" si="29"/>
        <v>1</v>
      </c>
      <c r="X660" s="359"/>
      <c r="Y660" s="359"/>
      <c r="Z660" s="359"/>
      <c r="AA660" s="359"/>
      <c r="AB660" s="359"/>
      <c r="AC660" s="359"/>
      <c r="AD660" s="359"/>
    </row>
    <row r="661" spans="1:30" s="217" customFormat="1" ht="12">
      <c r="A661" s="364">
        <f t="shared" si="25"/>
        <v>657</v>
      </c>
      <c r="B661" s="361" t="s">
        <v>1397</v>
      </c>
      <c r="C661" s="361" t="s">
        <v>3778</v>
      </c>
      <c r="D661" s="362" t="s">
        <v>1104</v>
      </c>
      <c r="E661" s="361" t="s">
        <v>3802</v>
      </c>
      <c r="F661" s="361" t="s">
        <v>390</v>
      </c>
      <c r="G661" s="363" t="s">
        <v>73</v>
      </c>
      <c r="H661" s="203"/>
      <c r="I661" s="196"/>
      <c r="J661" s="227"/>
      <c r="K661" s="446">
        <v>0.03261574074074074</v>
      </c>
      <c r="L661" s="198"/>
      <c r="M661" s="198"/>
      <c r="N661" s="485">
        <f>H661+I661+J661+K661+L661+M661</f>
        <v>0.03261574074074074</v>
      </c>
      <c r="O661" s="424"/>
      <c r="P661" s="199"/>
      <c r="Q661" s="205"/>
      <c r="R661" s="458">
        <v>1</v>
      </c>
      <c r="S661" s="200"/>
      <c r="T661" s="200"/>
      <c r="U661" s="474">
        <f t="shared" si="28"/>
        <v>1</v>
      </c>
      <c r="V661" s="358">
        <v>1</v>
      </c>
      <c r="W661" s="359">
        <f t="shared" si="29"/>
        <v>1</v>
      </c>
      <c r="X661" s="359"/>
      <c r="Y661" s="359"/>
      <c r="Z661" s="359"/>
      <c r="AA661" s="359"/>
      <c r="AB661" s="359"/>
      <c r="AC661" s="359"/>
      <c r="AD661" s="359"/>
    </row>
    <row r="662" spans="1:30" s="217" customFormat="1" ht="12">
      <c r="A662" s="364">
        <f t="shared" si="25"/>
        <v>658</v>
      </c>
      <c r="B662" s="208" t="s">
        <v>1693</v>
      </c>
      <c r="C662" s="208" t="s">
        <v>145</v>
      </c>
      <c r="D662" s="208" t="s">
        <v>1104</v>
      </c>
      <c r="E662" s="372" t="s">
        <v>294</v>
      </c>
      <c r="F662" s="208" t="s">
        <v>390</v>
      </c>
      <c r="G662" s="373" t="s">
        <v>1537</v>
      </c>
      <c r="H662" s="225"/>
      <c r="I662" s="199"/>
      <c r="J662" s="227"/>
      <c r="K662" s="446">
        <v>0.03261574074074074</v>
      </c>
      <c r="L662" s="198"/>
      <c r="M662" s="208"/>
      <c r="N662" s="485">
        <f>H662+I662+J662+K662+L662+M662</f>
        <v>0.03261574074074074</v>
      </c>
      <c r="O662" s="424"/>
      <c r="P662" s="199"/>
      <c r="Q662" s="205"/>
      <c r="R662" s="458">
        <v>1</v>
      </c>
      <c r="S662" s="200"/>
      <c r="T662" s="200"/>
      <c r="U662" s="474">
        <f t="shared" si="28"/>
        <v>1</v>
      </c>
      <c r="V662" s="358">
        <v>1</v>
      </c>
      <c r="W662" s="359">
        <f t="shared" si="29"/>
        <v>1</v>
      </c>
      <c r="X662" s="359"/>
      <c r="Y662" s="359"/>
      <c r="Z662" s="359"/>
      <c r="AA662" s="359"/>
      <c r="AB662" s="359"/>
      <c r="AC662" s="359"/>
      <c r="AD662" s="359"/>
    </row>
    <row r="663" spans="1:30" s="217" customFormat="1" ht="12">
      <c r="A663" s="364">
        <f t="shared" si="25"/>
        <v>659</v>
      </c>
      <c r="B663" s="208" t="s">
        <v>2625</v>
      </c>
      <c r="C663" s="208" t="s">
        <v>3832</v>
      </c>
      <c r="D663" s="208" t="s">
        <v>1104</v>
      </c>
      <c r="E663" s="372">
        <v>1964</v>
      </c>
      <c r="F663" s="208" t="s">
        <v>390</v>
      </c>
      <c r="G663" s="373" t="s">
        <v>1746</v>
      </c>
      <c r="H663" s="225"/>
      <c r="I663" s="199"/>
      <c r="J663" s="227"/>
      <c r="K663" s="446"/>
      <c r="L663" s="255">
        <v>0.03266203703703704</v>
      </c>
      <c r="M663" s="208"/>
      <c r="N663" s="485">
        <f>H663+I663+J663+K663+L663+M663</f>
        <v>0.03266203703703704</v>
      </c>
      <c r="O663" s="424"/>
      <c r="P663" s="199"/>
      <c r="Q663" s="205"/>
      <c r="R663" s="458"/>
      <c r="S663" s="200">
        <v>1</v>
      </c>
      <c r="T663" s="200"/>
      <c r="U663" s="474">
        <f t="shared" si="28"/>
        <v>1</v>
      </c>
      <c r="V663" s="359">
        <v>1</v>
      </c>
      <c r="W663" s="359">
        <f t="shared" si="29"/>
        <v>1</v>
      </c>
      <c r="X663" s="359"/>
      <c r="Y663" s="359"/>
      <c r="Z663" s="359"/>
      <c r="AA663" s="359"/>
      <c r="AB663" s="359"/>
      <c r="AC663" s="359"/>
      <c r="AD663" s="359"/>
    </row>
    <row r="664" spans="1:30" s="217" customFormat="1" ht="12">
      <c r="A664" s="364">
        <f t="shared" si="25"/>
        <v>660</v>
      </c>
      <c r="B664" s="361" t="s">
        <v>1697</v>
      </c>
      <c r="C664" s="361" t="s">
        <v>80</v>
      </c>
      <c r="D664" s="362" t="s">
        <v>1104</v>
      </c>
      <c r="E664" s="361" t="s">
        <v>111</v>
      </c>
      <c r="F664" s="361" t="s">
        <v>390</v>
      </c>
      <c r="G664" s="363" t="s">
        <v>1508</v>
      </c>
      <c r="H664" s="203"/>
      <c r="I664" s="196"/>
      <c r="J664" s="227"/>
      <c r="K664" s="446">
        <v>0.03267361111111111</v>
      </c>
      <c r="L664" s="198"/>
      <c r="M664" s="198"/>
      <c r="N664" s="485">
        <f>H664+I664+J664+K664+L664+M664</f>
        <v>0.03267361111111111</v>
      </c>
      <c r="O664" s="424"/>
      <c r="P664" s="199"/>
      <c r="Q664" s="205"/>
      <c r="R664" s="458">
        <v>1</v>
      </c>
      <c r="S664" s="200"/>
      <c r="T664" s="200"/>
      <c r="U664" s="474">
        <f t="shared" si="28"/>
        <v>1</v>
      </c>
      <c r="V664" s="358">
        <v>1</v>
      </c>
      <c r="W664" s="359">
        <f t="shared" si="29"/>
        <v>1</v>
      </c>
      <c r="X664" s="359"/>
      <c r="Y664" s="359"/>
      <c r="Z664" s="359"/>
      <c r="AA664" s="359"/>
      <c r="AB664" s="359"/>
      <c r="AC664" s="359"/>
      <c r="AD664" s="359"/>
    </row>
    <row r="665" spans="1:30" s="217" customFormat="1" ht="12">
      <c r="A665" s="364">
        <f t="shared" si="25"/>
        <v>661</v>
      </c>
      <c r="B665" s="375" t="s">
        <v>1696</v>
      </c>
      <c r="C665" s="375" t="s">
        <v>3845</v>
      </c>
      <c r="D665" s="375" t="s">
        <v>1104</v>
      </c>
      <c r="E665" s="375" t="s">
        <v>91</v>
      </c>
      <c r="F665" s="361" t="s">
        <v>390</v>
      </c>
      <c r="G665" s="376" t="s">
        <v>3724</v>
      </c>
      <c r="H665" s="203"/>
      <c r="I665" s="223"/>
      <c r="J665" s="227"/>
      <c r="K665" s="446">
        <v>0.03267361111111111</v>
      </c>
      <c r="L665" s="198"/>
      <c r="M665" s="198"/>
      <c r="N665" s="485">
        <f>H665+I665+J665+K665+L665+M665</f>
        <v>0.03267361111111111</v>
      </c>
      <c r="O665" s="424"/>
      <c r="P665" s="199"/>
      <c r="Q665" s="205"/>
      <c r="R665" s="457">
        <v>1</v>
      </c>
      <c r="S665" s="200"/>
      <c r="T665" s="200"/>
      <c r="U665" s="474">
        <f t="shared" si="28"/>
        <v>1</v>
      </c>
      <c r="V665" s="358">
        <v>1</v>
      </c>
      <c r="W665" s="359">
        <f t="shared" si="29"/>
        <v>1</v>
      </c>
      <c r="X665" s="359"/>
      <c r="Y665" s="359"/>
      <c r="Z665" s="359"/>
      <c r="AA665" s="359"/>
      <c r="AB665" s="359"/>
      <c r="AC665" s="359"/>
      <c r="AD665" s="359"/>
    </row>
    <row r="666" spans="1:30" s="217" customFormat="1" ht="12">
      <c r="A666" s="364">
        <f t="shared" si="25"/>
        <v>662</v>
      </c>
      <c r="B666" s="208" t="s">
        <v>1698</v>
      </c>
      <c r="C666" s="208" t="s">
        <v>3741</v>
      </c>
      <c r="D666" s="208" t="s">
        <v>1104</v>
      </c>
      <c r="E666" s="372" t="s">
        <v>120</v>
      </c>
      <c r="F666" s="208" t="s">
        <v>390</v>
      </c>
      <c r="G666" s="373" t="s">
        <v>3805</v>
      </c>
      <c r="H666" s="225"/>
      <c r="I666" s="199"/>
      <c r="J666" s="227"/>
      <c r="K666" s="446">
        <v>0.032685185185185185</v>
      </c>
      <c r="L666" s="198"/>
      <c r="M666" s="208"/>
      <c r="N666" s="485">
        <f>H666+I666+J666+K666+L666+M666</f>
        <v>0.032685185185185185</v>
      </c>
      <c r="O666" s="424"/>
      <c r="P666" s="199"/>
      <c r="Q666" s="205"/>
      <c r="R666" s="457">
        <v>1</v>
      </c>
      <c r="S666" s="200"/>
      <c r="T666" s="200"/>
      <c r="U666" s="474">
        <f t="shared" si="28"/>
        <v>1</v>
      </c>
      <c r="V666" s="359">
        <v>1</v>
      </c>
      <c r="W666" s="359">
        <f t="shared" si="29"/>
        <v>1</v>
      </c>
      <c r="X666" s="359"/>
      <c r="Y666" s="359"/>
      <c r="Z666" s="359"/>
      <c r="AA666" s="359"/>
      <c r="AB666" s="359"/>
      <c r="AC666" s="359"/>
      <c r="AD666" s="359"/>
    </row>
    <row r="667" spans="1:30" s="319" customFormat="1" ht="12">
      <c r="A667" s="320">
        <f t="shared" si="25"/>
        <v>663</v>
      </c>
      <c r="B667" s="212" t="s">
        <v>1699</v>
      </c>
      <c r="C667" s="212" t="s">
        <v>1404</v>
      </c>
      <c r="D667" s="324" t="s">
        <v>1103</v>
      </c>
      <c r="E667" s="330" t="s">
        <v>3798</v>
      </c>
      <c r="F667" s="212" t="s">
        <v>390</v>
      </c>
      <c r="G667" s="331" t="s">
        <v>3729</v>
      </c>
      <c r="H667" s="436"/>
      <c r="I667" s="245"/>
      <c r="J667" s="229"/>
      <c r="K667" s="448">
        <v>0.03270833333333333</v>
      </c>
      <c r="L667" s="299"/>
      <c r="M667" s="208"/>
      <c r="N667" s="486">
        <f>H667+I667+J667+K667+L667+M667</f>
        <v>0.03270833333333333</v>
      </c>
      <c r="O667" s="427"/>
      <c r="P667" s="245"/>
      <c r="Q667" s="247"/>
      <c r="R667" s="460">
        <v>1</v>
      </c>
      <c r="S667" s="202"/>
      <c r="T667" s="200"/>
      <c r="U667" s="475">
        <f t="shared" si="28"/>
        <v>1</v>
      </c>
      <c r="V667" s="317">
        <v>1</v>
      </c>
      <c r="W667" s="359">
        <f t="shared" si="29"/>
        <v>1</v>
      </c>
      <c r="X667" s="317"/>
      <c r="Y667" s="317"/>
      <c r="Z667" s="317"/>
      <c r="AA667" s="317"/>
      <c r="AB667" s="317"/>
      <c r="AC667" s="317"/>
      <c r="AD667" s="317"/>
    </row>
    <row r="668" spans="1:30" s="217" customFormat="1" ht="12">
      <c r="A668" s="364">
        <f t="shared" si="25"/>
        <v>664</v>
      </c>
      <c r="B668" s="208" t="s">
        <v>1700</v>
      </c>
      <c r="C668" s="208" t="s">
        <v>70</v>
      </c>
      <c r="D668" s="208" t="s">
        <v>1104</v>
      </c>
      <c r="E668" s="372" t="s">
        <v>3806</v>
      </c>
      <c r="F668" s="208" t="s">
        <v>390</v>
      </c>
      <c r="G668" s="373" t="s">
        <v>263</v>
      </c>
      <c r="H668" s="225"/>
      <c r="I668" s="199"/>
      <c r="J668" s="227"/>
      <c r="K668" s="446">
        <v>0.032719907407407406</v>
      </c>
      <c r="L668" s="198"/>
      <c r="M668" s="208"/>
      <c r="N668" s="485">
        <f>H668+I668+J668+K668+L668+M668</f>
        <v>0.032719907407407406</v>
      </c>
      <c r="O668" s="424"/>
      <c r="P668" s="199"/>
      <c r="Q668" s="205"/>
      <c r="R668" s="457">
        <v>1</v>
      </c>
      <c r="S668" s="200"/>
      <c r="T668" s="200"/>
      <c r="U668" s="474">
        <f t="shared" si="28"/>
        <v>1</v>
      </c>
      <c r="V668" s="358">
        <v>1</v>
      </c>
      <c r="W668" s="359">
        <f t="shared" si="29"/>
        <v>1</v>
      </c>
      <c r="X668" s="359"/>
      <c r="Y668" s="359"/>
      <c r="Z668" s="359"/>
      <c r="AA668" s="359"/>
      <c r="AB668" s="359"/>
      <c r="AC668" s="359"/>
      <c r="AD668" s="359"/>
    </row>
    <row r="669" spans="1:30" s="217" customFormat="1" ht="12">
      <c r="A669" s="364">
        <f aca="true" t="shared" si="30" ref="A669:A804">A668+1</f>
        <v>665</v>
      </c>
      <c r="B669" s="378" t="s">
        <v>1702</v>
      </c>
      <c r="C669" s="378" t="s">
        <v>3741</v>
      </c>
      <c r="D669" s="362" t="s">
        <v>1104</v>
      </c>
      <c r="E669" s="378" t="s">
        <v>3798</v>
      </c>
      <c r="F669" s="362" t="s">
        <v>390</v>
      </c>
      <c r="G669" s="379" t="s">
        <v>1703</v>
      </c>
      <c r="H669" s="211"/>
      <c r="I669" s="207"/>
      <c r="J669" s="227"/>
      <c r="K669" s="446">
        <v>0.032777777777777774</v>
      </c>
      <c r="L669" s="198"/>
      <c r="M669" s="198"/>
      <c r="N669" s="485">
        <f>H669+I669+J669+K669+L669+M669</f>
        <v>0.032777777777777774</v>
      </c>
      <c r="O669" s="424"/>
      <c r="P669" s="199"/>
      <c r="Q669" s="205"/>
      <c r="R669" s="458">
        <v>1</v>
      </c>
      <c r="S669" s="200"/>
      <c r="T669" s="200"/>
      <c r="U669" s="474">
        <f t="shared" si="28"/>
        <v>1</v>
      </c>
      <c r="V669" s="358">
        <v>1</v>
      </c>
      <c r="W669" s="359">
        <f t="shared" si="29"/>
        <v>1</v>
      </c>
      <c r="X669" s="359"/>
      <c r="Y669" s="359"/>
      <c r="Z669" s="359"/>
      <c r="AA669" s="359"/>
      <c r="AB669" s="359"/>
      <c r="AC669" s="359"/>
      <c r="AD669" s="359"/>
    </row>
    <row r="670" spans="1:30" s="217" customFormat="1" ht="12">
      <c r="A670" s="364">
        <f t="shared" si="30"/>
        <v>666</v>
      </c>
      <c r="B670" s="362" t="s">
        <v>1324</v>
      </c>
      <c r="C670" s="362" t="s">
        <v>18</v>
      </c>
      <c r="D670" s="362" t="s">
        <v>1104</v>
      </c>
      <c r="E670" s="362" t="s">
        <v>3840</v>
      </c>
      <c r="F670" s="362" t="s">
        <v>390</v>
      </c>
      <c r="G670" s="365" t="s">
        <v>1325</v>
      </c>
      <c r="H670" s="203"/>
      <c r="I670" s="207"/>
      <c r="J670" s="227">
        <v>0.03278935185185185</v>
      </c>
      <c r="K670" s="446"/>
      <c r="L670" s="198"/>
      <c r="M670" s="198"/>
      <c r="N670" s="485">
        <f>H670+I670+J670+K670+L670+M670</f>
        <v>0.03278935185185185</v>
      </c>
      <c r="O670" s="424"/>
      <c r="P670" s="199"/>
      <c r="Q670" s="205">
        <v>1</v>
      </c>
      <c r="R670" s="457"/>
      <c r="S670" s="200"/>
      <c r="T670" s="200"/>
      <c r="U670" s="474">
        <f t="shared" si="28"/>
        <v>1</v>
      </c>
      <c r="V670" s="358">
        <v>1</v>
      </c>
      <c r="W670" s="359">
        <f t="shared" si="29"/>
        <v>1</v>
      </c>
      <c r="X670" s="359"/>
      <c r="Y670" s="359"/>
      <c r="Z670" s="359"/>
      <c r="AA670" s="359"/>
      <c r="AB670" s="359"/>
      <c r="AC670" s="359"/>
      <c r="AD670" s="359"/>
    </row>
    <row r="671" spans="1:30" s="217" customFormat="1" ht="12">
      <c r="A671" s="364">
        <f t="shared" si="30"/>
        <v>667</v>
      </c>
      <c r="B671" s="361" t="s">
        <v>2651</v>
      </c>
      <c r="C671" s="361" t="s">
        <v>3733</v>
      </c>
      <c r="D671" s="362" t="s">
        <v>1104</v>
      </c>
      <c r="E671" s="361">
        <v>1986</v>
      </c>
      <c r="F671" s="361" t="s">
        <v>390</v>
      </c>
      <c r="G671" s="363" t="s">
        <v>3724</v>
      </c>
      <c r="H671" s="203"/>
      <c r="I671" s="196"/>
      <c r="J671" s="227"/>
      <c r="K671" s="446"/>
      <c r="L671" s="255">
        <v>0.03283564814814815</v>
      </c>
      <c r="M671" s="198"/>
      <c r="N671" s="485">
        <f>H671+I671+J671+K671+L671+M671</f>
        <v>0.03283564814814815</v>
      </c>
      <c r="O671" s="424"/>
      <c r="P671" s="199"/>
      <c r="Q671" s="205"/>
      <c r="R671" s="458"/>
      <c r="S671" s="200">
        <v>1</v>
      </c>
      <c r="T671" s="200"/>
      <c r="U671" s="474">
        <f t="shared" si="28"/>
        <v>1</v>
      </c>
      <c r="V671" s="359">
        <v>1</v>
      </c>
      <c r="W671" s="359">
        <f t="shared" si="29"/>
        <v>1</v>
      </c>
      <c r="X671" s="359"/>
      <c r="Y671" s="359"/>
      <c r="Z671" s="359"/>
      <c r="AA671" s="359"/>
      <c r="AB671" s="359"/>
      <c r="AC671" s="359"/>
      <c r="AD671" s="359"/>
    </row>
    <row r="672" spans="1:30" s="367" customFormat="1" ht="12">
      <c r="A672" s="364">
        <f t="shared" si="30"/>
        <v>668</v>
      </c>
      <c r="B672" s="361" t="s">
        <v>1707</v>
      </c>
      <c r="C672" s="361" t="s">
        <v>553</v>
      </c>
      <c r="D672" s="362" t="s">
        <v>1104</v>
      </c>
      <c r="E672" s="361" t="s">
        <v>221</v>
      </c>
      <c r="F672" s="361" t="s">
        <v>390</v>
      </c>
      <c r="G672" s="363" t="s">
        <v>1708</v>
      </c>
      <c r="H672" s="203"/>
      <c r="I672" s="196"/>
      <c r="J672" s="227"/>
      <c r="K672" s="446">
        <v>0.03284722222222222</v>
      </c>
      <c r="L672" s="198"/>
      <c r="M672" s="198"/>
      <c r="N672" s="485">
        <f>H672+I672+J672+K672+L672+M672</f>
        <v>0.03284722222222222</v>
      </c>
      <c r="O672" s="424"/>
      <c r="P672" s="199"/>
      <c r="Q672" s="205"/>
      <c r="R672" s="457">
        <v>1</v>
      </c>
      <c r="S672" s="200"/>
      <c r="T672" s="200"/>
      <c r="U672" s="474">
        <f t="shared" si="28"/>
        <v>1</v>
      </c>
      <c r="V672" s="358">
        <v>1</v>
      </c>
      <c r="W672" s="359">
        <f t="shared" si="29"/>
        <v>1</v>
      </c>
      <c r="X672" s="366"/>
      <c r="Y672" s="366"/>
      <c r="Z672" s="366"/>
      <c r="AA672" s="366"/>
      <c r="AB672" s="366"/>
      <c r="AC672" s="366"/>
      <c r="AD672" s="366"/>
    </row>
    <row r="673" spans="1:30" s="217" customFormat="1" ht="12">
      <c r="A673" s="364">
        <f t="shared" si="30"/>
        <v>669</v>
      </c>
      <c r="B673" s="375" t="s">
        <v>2643</v>
      </c>
      <c r="C673" s="375" t="s">
        <v>511</v>
      </c>
      <c r="D673" s="375" t="s">
        <v>1104</v>
      </c>
      <c r="E673" s="375">
        <v>1978</v>
      </c>
      <c r="F673" s="361" t="s">
        <v>390</v>
      </c>
      <c r="G673" s="376" t="s">
        <v>182</v>
      </c>
      <c r="H673" s="203"/>
      <c r="I673" s="223"/>
      <c r="J673" s="227"/>
      <c r="K673" s="446"/>
      <c r="L673" s="255">
        <v>0.032858796296296296</v>
      </c>
      <c r="M673" s="198"/>
      <c r="N673" s="485">
        <f>H673+I673+J673+K673+L673+M673</f>
        <v>0.032858796296296296</v>
      </c>
      <c r="O673" s="424"/>
      <c r="P673" s="199"/>
      <c r="Q673" s="205"/>
      <c r="R673" s="457"/>
      <c r="S673" s="200">
        <v>1</v>
      </c>
      <c r="T673" s="200"/>
      <c r="U673" s="474">
        <f t="shared" si="28"/>
        <v>1</v>
      </c>
      <c r="V673" s="359">
        <v>1</v>
      </c>
      <c r="W673" s="359">
        <f t="shared" si="29"/>
        <v>1</v>
      </c>
      <c r="X673" s="359"/>
      <c r="Y673" s="359"/>
      <c r="Z673" s="359"/>
      <c r="AA673" s="359"/>
      <c r="AB673" s="359"/>
      <c r="AC673" s="359"/>
      <c r="AD673" s="359"/>
    </row>
    <row r="674" spans="1:30" s="217" customFormat="1" ht="12">
      <c r="A674" s="364">
        <f t="shared" si="30"/>
        <v>670</v>
      </c>
      <c r="B674" s="208" t="s">
        <v>2638</v>
      </c>
      <c r="C674" s="208" t="s">
        <v>1293</v>
      </c>
      <c r="D674" s="208" t="s">
        <v>1104</v>
      </c>
      <c r="E674" s="372">
        <v>1971</v>
      </c>
      <c r="F674" s="208" t="s">
        <v>390</v>
      </c>
      <c r="G674" s="373" t="s">
        <v>109</v>
      </c>
      <c r="H674" s="225"/>
      <c r="I674" s="199"/>
      <c r="J674" s="227"/>
      <c r="K674" s="446"/>
      <c r="L674" s="255">
        <v>0.032858796296296296</v>
      </c>
      <c r="M674" s="208"/>
      <c r="N674" s="485">
        <f>H674+I674+J674+K674+L674+M674</f>
        <v>0.032858796296296296</v>
      </c>
      <c r="O674" s="424"/>
      <c r="P674" s="199"/>
      <c r="Q674" s="205"/>
      <c r="R674" s="458"/>
      <c r="S674" s="200">
        <v>1</v>
      </c>
      <c r="T674" s="200"/>
      <c r="U674" s="474">
        <f t="shared" si="28"/>
        <v>1</v>
      </c>
      <c r="V674" s="359">
        <v>1</v>
      </c>
      <c r="W674" s="359">
        <f t="shared" si="29"/>
        <v>1</v>
      </c>
      <c r="X674" s="359"/>
      <c r="Y674" s="359"/>
      <c r="Z674" s="359"/>
      <c r="AA674" s="359"/>
      <c r="AB674" s="359"/>
      <c r="AC674" s="359"/>
      <c r="AD674" s="359"/>
    </row>
    <row r="675" spans="1:30" s="319" customFormat="1" ht="12">
      <c r="A675" s="320">
        <f t="shared" si="30"/>
        <v>671</v>
      </c>
      <c r="B675" s="324" t="s">
        <v>2680</v>
      </c>
      <c r="C675" s="324" t="s">
        <v>1769</v>
      </c>
      <c r="D675" s="324" t="s">
        <v>1103</v>
      </c>
      <c r="E675" s="324">
        <v>1991</v>
      </c>
      <c r="F675" s="324" t="s">
        <v>390</v>
      </c>
      <c r="G675" s="327" t="s">
        <v>1382</v>
      </c>
      <c r="H675" s="206"/>
      <c r="I675" s="244"/>
      <c r="J675" s="229"/>
      <c r="K675" s="448"/>
      <c r="L675" s="270">
        <v>0.032870370370370376</v>
      </c>
      <c r="M675" s="283"/>
      <c r="N675" s="486">
        <f>H675+I675+J675+K675+L675+M675</f>
        <v>0.032870370370370376</v>
      </c>
      <c r="O675" s="427"/>
      <c r="P675" s="245"/>
      <c r="Q675" s="247"/>
      <c r="R675" s="460"/>
      <c r="S675" s="214">
        <v>1</v>
      </c>
      <c r="T675" s="214"/>
      <c r="U675" s="475">
        <f t="shared" si="28"/>
        <v>1</v>
      </c>
      <c r="V675" s="334">
        <v>1</v>
      </c>
      <c r="W675" s="359">
        <f t="shared" si="29"/>
        <v>1</v>
      </c>
      <c r="X675" s="317"/>
      <c r="Y675" s="317"/>
      <c r="Z675" s="317"/>
      <c r="AA675" s="317"/>
      <c r="AB675" s="317"/>
      <c r="AC675" s="317"/>
      <c r="AD675" s="317"/>
    </row>
    <row r="676" spans="1:30" s="217" customFormat="1" ht="12">
      <c r="A676" s="364">
        <f t="shared" si="30"/>
        <v>672</v>
      </c>
      <c r="B676" s="375" t="s">
        <v>1709</v>
      </c>
      <c r="C676" s="375" t="s">
        <v>3718</v>
      </c>
      <c r="D676" s="375" t="s">
        <v>1104</v>
      </c>
      <c r="E676" s="375" t="s">
        <v>3740</v>
      </c>
      <c r="F676" s="361" t="s">
        <v>390</v>
      </c>
      <c r="G676" s="376" t="s">
        <v>1710</v>
      </c>
      <c r="H676" s="203"/>
      <c r="I676" s="223"/>
      <c r="J676" s="227"/>
      <c r="K676" s="446">
        <v>0.03288194444444444</v>
      </c>
      <c r="L676" s="198"/>
      <c r="M676" s="198"/>
      <c r="N676" s="485">
        <f>H676+I676+J676+K676+L676+M676</f>
        <v>0.03288194444444444</v>
      </c>
      <c r="O676" s="424"/>
      <c r="P676" s="199"/>
      <c r="Q676" s="205"/>
      <c r="R676" s="457">
        <v>1</v>
      </c>
      <c r="S676" s="200"/>
      <c r="T676" s="200"/>
      <c r="U676" s="474">
        <f t="shared" si="28"/>
        <v>1</v>
      </c>
      <c r="V676" s="358">
        <v>1</v>
      </c>
      <c r="W676" s="359">
        <f t="shared" si="29"/>
        <v>1</v>
      </c>
      <c r="X676" s="359"/>
      <c r="Y676" s="359"/>
      <c r="Z676" s="359"/>
      <c r="AA676" s="359"/>
      <c r="AB676" s="359"/>
      <c r="AC676" s="359"/>
      <c r="AD676" s="359"/>
    </row>
    <row r="677" spans="1:30" s="217" customFormat="1" ht="12">
      <c r="A677" s="364">
        <f t="shared" si="30"/>
        <v>673</v>
      </c>
      <c r="B677" s="208" t="s">
        <v>514</v>
      </c>
      <c r="C677" s="208" t="s">
        <v>3774</v>
      </c>
      <c r="D677" s="208" t="s">
        <v>1104</v>
      </c>
      <c r="E677" s="372">
        <v>1990</v>
      </c>
      <c r="F677" s="208" t="s">
        <v>390</v>
      </c>
      <c r="G677" s="373" t="s">
        <v>231</v>
      </c>
      <c r="H677" s="225"/>
      <c r="I677" s="199"/>
      <c r="J677" s="227"/>
      <c r="K677" s="446"/>
      <c r="L677" s="255">
        <v>0.03288194444444444</v>
      </c>
      <c r="M677" s="208"/>
      <c r="N677" s="485">
        <f>H677+I677+J677+K677+L677+M677</f>
        <v>0.03288194444444444</v>
      </c>
      <c r="O677" s="424"/>
      <c r="P677" s="199"/>
      <c r="Q677" s="205"/>
      <c r="R677" s="457"/>
      <c r="S677" s="200">
        <v>1</v>
      </c>
      <c r="T677" s="200"/>
      <c r="U677" s="474">
        <f t="shared" si="28"/>
        <v>1</v>
      </c>
      <c r="V677" s="359">
        <v>1</v>
      </c>
      <c r="W677" s="359">
        <f t="shared" si="29"/>
        <v>1</v>
      </c>
      <c r="X677" s="359"/>
      <c r="Y677" s="359"/>
      <c r="Z677" s="359"/>
      <c r="AA677" s="359"/>
      <c r="AB677" s="359"/>
      <c r="AC677" s="359"/>
      <c r="AD677" s="359"/>
    </row>
    <row r="678" spans="1:30" s="217" customFormat="1" ht="12">
      <c r="A678" s="364">
        <f t="shared" si="30"/>
        <v>674</v>
      </c>
      <c r="B678" s="361" t="s">
        <v>1711</v>
      </c>
      <c r="C678" s="361" t="s">
        <v>3845</v>
      </c>
      <c r="D678" s="362" t="s">
        <v>1104</v>
      </c>
      <c r="E678" s="361" t="s">
        <v>3806</v>
      </c>
      <c r="F678" s="361" t="s">
        <v>390</v>
      </c>
      <c r="G678" s="363" t="s">
        <v>1610</v>
      </c>
      <c r="H678" s="203"/>
      <c r="I678" s="196"/>
      <c r="J678" s="227"/>
      <c r="K678" s="446">
        <v>0.032893518518518516</v>
      </c>
      <c r="L678" s="198"/>
      <c r="M678" s="198"/>
      <c r="N678" s="485">
        <f>H678+I678+J678+K678+L678+M678</f>
        <v>0.032893518518518516</v>
      </c>
      <c r="O678" s="424"/>
      <c r="P678" s="199"/>
      <c r="Q678" s="205"/>
      <c r="R678" s="457">
        <v>1</v>
      </c>
      <c r="S678" s="200"/>
      <c r="T678" s="200"/>
      <c r="U678" s="474">
        <f t="shared" si="28"/>
        <v>1</v>
      </c>
      <c r="V678" s="358">
        <v>1</v>
      </c>
      <c r="W678" s="359">
        <f t="shared" si="29"/>
        <v>1</v>
      </c>
      <c r="X678" s="359"/>
      <c r="Y678" s="359"/>
      <c r="Z678" s="359"/>
      <c r="AA678" s="359"/>
      <c r="AB678" s="359"/>
      <c r="AC678" s="359"/>
      <c r="AD678" s="359"/>
    </row>
    <row r="679" spans="1:30" s="217" customFormat="1" ht="12">
      <c r="A679" s="364">
        <f t="shared" si="30"/>
        <v>675</v>
      </c>
      <c r="B679" s="362" t="s">
        <v>1147</v>
      </c>
      <c r="C679" s="362" t="s">
        <v>811</v>
      </c>
      <c r="D679" s="362" t="s">
        <v>1104</v>
      </c>
      <c r="E679" s="362" t="s">
        <v>3814</v>
      </c>
      <c r="F679" s="362" t="s">
        <v>390</v>
      </c>
      <c r="G679" s="365" t="s">
        <v>275</v>
      </c>
      <c r="H679" s="203"/>
      <c r="I679" s="207"/>
      <c r="J679" s="227"/>
      <c r="K679" s="446">
        <v>0.03290509259259259</v>
      </c>
      <c r="L679" s="198"/>
      <c r="M679" s="198"/>
      <c r="N679" s="485">
        <f>H679+I679+J679+K679+L679+M679</f>
        <v>0.03290509259259259</v>
      </c>
      <c r="O679" s="424"/>
      <c r="P679" s="199"/>
      <c r="Q679" s="205"/>
      <c r="R679" s="457">
        <v>1</v>
      </c>
      <c r="S679" s="200"/>
      <c r="T679" s="200"/>
      <c r="U679" s="474">
        <f t="shared" si="28"/>
        <v>1</v>
      </c>
      <c r="V679" s="359">
        <v>1</v>
      </c>
      <c r="W679" s="359">
        <f t="shared" si="29"/>
        <v>1</v>
      </c>
      <c r="X679" s="359"/>
      <c r="Y679" s="359"/>
      <c r="Z679" s="359"/>
      <c r="AA679" s="359"/>
      <c r="AB679" s="359"/>
      <c r="AC679" s="359"/>
      <c r="AD679" s="359"/>
    </row>
    <row r="680" spans="1:30" s="217" customFormat="1" ht="12">
      <c r="A680" s="364">
        <f t="shared" si="30"/>
        <v>676</v>
      </c>
      <c r="B680" s="361" t="s">
        <v>1267</v>
      </c>
      <c r="C680" s="361" t="s">
        <v>1268</v>
      </c>
      <c r="D680" s="362" t="s">
        <v>1104</v>
      </c>
      <c r="E680" s="361">
        <v>1976</v>
      </c>
      <c r="F680" s="361" t="s">
        <v>390</v>
      </c>
      <c r="G680" s="363" t="s">
        <v>1269</v>
      </c>
      <c r="H680" s="203"/>
      <c r="I680" s="196"/>
      <c r="J680" s="227">
        <v>0.03290509259259259</v>
      </c>
      <c r="K680" s="446"/>
      <c r="L680" s="198"/>
      <c r="M680" s="198"/>
      <c r="N680" s="485">
        <f>H680+I680+J680+K680+L680+M680</f>
        <v>0.03290509259259259</v>
      </c>
      <c r="O680" s="424"/>
      <c r="P680" s="199"/>
      <c r="Q680" s="205">
        <v>1</v>
      </c>
      <c r="R680" s="457"/>
      <c r="S680" s="200"/>
      <c r="T680" s="200"/>
      <c r="U680" s="474">
        <f t="shared" si="28"/>
        <v>1</v>
      </c>
      <c r="V680" s="358">
        <v>1</v>
      </c>
      <c r="W680" s="359">
        <f t="shared" si="29"/>
        <v>1</v>
      </c>
      <c r="X680" s="359"/>
      <c r="Y680" s="359"/>
      <c r="Z680" s="359"/>
      <c r="AA680" s="359"/>
      <c r="AB680" s="359"/>
      <c r="AC680" s="359"/>
      <c r="AD680" s="359"/>
    </row>
    <row r="681" spans="1:30" s="217" customFormat="1" ht="12">
      <c r="A681" s="364">
        <f t="shared" si="30"/>
        <v>677</v>
      </c>
      <c r="B681" s="361" t="s">
        <v>175</v>
      </c>
      <c r="C681" s="361" t="s">
        <v>3824</v>
      </c>
      <c r="D681" s="362" t="s">
        <v>1104</v>
      </c>
      <c r="E681" s="361" t="s">
        <v>120</v>
      </c>
      <c r="F681" s="361" t="s">
        <v>390</v>
      </c>
      <c r="G681" s="363" t="s">
        <v>128</v>
      </c>
      <c r="H681" s="203"/>
      <c r="I681" s="196">
        <v>0.03290509259259259</v>
      </c>
      <c r="J681" s="227"/>
      <c r="K681" s="446"/>
      <c r="L681" s="198"/>
      <c r="M681" s="198"/>
      <c r="N681" s="485">
        <f>H681+I681+J681+K681+L681+M681</f>
        <v>0.03290509259259259</v>
      </c>
      <c r="O681" s="424"/>
      <c r="P681" s="199">
        <v>1</v>
      </c>
      <c r="Q681" s="205"/>
      <c r="R681" s="457"/>
      <c r="S681" s="200"/>
      <c r="T681" s="200"/>
      <c r="U681" s="474">
        <f t="shared" si="28"/>
        <v>1</v>
      </c>
      <c r="V681" s="374">
        <v>1</v>
      </c>
      <c r="W681" s="359">
        <f t="shared" si="29"/>
        <v>1</v>
      </c>
      <c r="X681" s="359"/>
      <c r="Y681" s="359"/>
      <c r="Z681" s="359"/>
      <c r="AA681" s="359"/>
      <c r="AB681" s="359"/>
      <c r="AC681" s="359"/>
      <c r="AD681" s="359"/>
    </row>
    <row r="682" spans="1:30" s="217" customFormat="1" ht="12">
      <c r="A682" s="364">
        <f t="shared" si="30"/>
        <v>678</v>
      </c>
      <c r="B682" s="361" t="s">
        <v>295</v>
      </c>
      <c r="C682" s="361" t="s">
        <v>296</v>
      </c>
      <c r="D682" s="362" t="s">
        <v>1104</v>
      </c>
      <c r="E682" s="361" t="s">
        <v>25</v>
      </c>
      <c r="F682" s="361" t="s">
        <v>390</v>
      </c>
      <c r="G682" s="363" t="s">
        <v>3729</v>
      </c>
      <c r="H682" s="203"/>
      <c r="I682" s="196">
        <v>0.032928240740740744</v>
      </c>
      <c r="J682" s="227"/>
      <c r="K682" s="446"/>
      <c r="L682" s="198"/>
      <c r="M682" s="198"/>
      <c r="N682" s="485">
        <f>H682+I682+J682+K682+L682+M682</f>
        <v>0.032928240740740744</v>
      </c>
      <c r="O682" s="424"/>
      <c r="P682" s="199">
        <v>1</v>
      </c>
      <c r="Q682" s="205"/>
      <c r="R682" s="457"/>
      <c r="S682" s="200"/>
      <c r="T682" s="200"/>
      <c r="U682" s="474">
        <f t="shared" si="28"/>
        <v>1</v>
      </c>
      <c r="V682" s="358">
        <v>1</v>
      </c>
      <c r="W682" s="359">
        <f t="shared" si="29"/>
        <v>1</v>
      </c>
      <c r="X682" s="359"/>
      <c r="Y682" s="359"/>
      <c r="Z682" s="359"/>
      <c r="AA682" s="359"/>
      <c r="AB682" s="359"/>
      <c r="AC682" s="359"/>
      <c r="AD682" s="359"/>
    </row>
    <row r="683" spans="1:30" s="217" customFormat="1" ht="12">
      <c r="A683" s="364">
        <f t="shared" si="30"/>
        <v>679</v>
      </c>
      <c r="B683" s="361" t="s">
        <v>1712</v>
      </c>
      <c r="C683" s="361" t="s">
        <v>1713</v>
      </c>
      <c r="D683" s="362" t="s">
        <v>1104</v>
      </c>
      <c r="E683" s="361" t="s">
        <v>1185</v>
      </c>
      <c r="F683" s="361" t="s">
        <v>390</v>
      </c>
      <c r="G683" s="363" t="s">
        <v>1714</v>
      </c>
      <c r="H683" s="203"/>
      <c r="I683" s="196"/>
      <c r="J683" s="227"/>
      <c r="K683" s="446">
        <v>0.03293981481481481</v>
      </c>
      <c r="L683" s="198"/>
      <c r="M683" s="198"/>
      <c r="N683" s="485">
        <f>H683+I683+J683+K683+L683+M683</f>
        <v>0.03293981481481481</v>
      </c>
      <c r="O683" s="424"/>
      <c r="P683" s="199"/>
      <c r="Q683" s="205"/>
      <c r="R683" s="457">
        <v>1</v>
      </c>
      <c r="S683" s="200"/>
      <c r="T683" s="200"/>
      <c r="U683" s="474">
        <f t="shared" si="28"/>
        <v>1</v>
      </c>
      <c r="V683" s="358">
        <v>1</v>
      </c>
      <c r="W683" s="359">
        <f t="shared" si="29"/>
        <v>1</v>
      </c>
      <c r="X683" s="359"/>
      <c r="Y683" s="359"/>
      <c r="Z683" s="359"/>
      <c r="AA683" s="359"/>
      <c r="AB683" s="359"/>
      <c r="AC683" s="359"/>
      <c r="AD683" s="359"/>
    </row>
    <row r="684" spans="1:30" s="217" customFormat="1" ht="12">
      <c r="A684" s="364">
        <f t="shared" si="30"/>
        <v>680</v>
      </c>
      <c r="B684" s="361" t="s">
        <v>1386</v>
      </c>
      <c r="C684" s="361" t="s">
        <v>104</v>
      </c>
      <c r="D684" s="362" t="s">
        <v>1104</v>
      </c>
      <c r="E684" s="361" t="s">
        <v>3792</v>
      </c>
      <c r="F684" s="361" t="s">
        <v>390</v>
      </c>
      <c r="G684" s="363" t="s">
        <v>1387</v>
      </c>
      <c r="H684" s="203"/>
      <c r="I684" s="196"/>
      <c r="J684" s="227">
        <v>0.032951388888888884</v>
      </c>
      <c r="K684" s="446"/>
      <c r="L684" s="198"/>
      <c r="M684" s="198"/>
      <c r="N684" s="485">
        <f>H684+I684+J684+K684+L684+M684</f>
        <v>0.032951388888888884</v>
      </c>
      <c r="O684" s="424"/>
      <c r="P684" s="199"/>
      <c r="Q684" s="205">
        <v>1</v>
      </c>
      <c r="R684" s="457"/>
      <c r="S684" s="200"/>
      <c r="T684" s="200"/>
      <c r="U684" s="474">
        <f t="shared" si="28"/>
        <v>1</v>
      </c>
      <c r="V684" s="358">
        <v>1</v>
      </c>
      <c r="W684" s="359">
        <f t="shared" si="29"/>
        <v>1</v>
      </c>
      <c r="X684" s="359"/>
      <c r="Y684" s="359"/>
      <c r="Z684" s="359"/>
      <c r="AA684" s="359"/>
      <c r="AB684" s="359"/>
      <c r="AC684" s="359"/>
      <c r="AD684" s="359"/>
    </row>
    <row r="685" spans="1:30" s="217" customFormat="1" ht="12">
      <c r="A685" s="364">
        <f t="shared" si="30"/>
        <v>681</v>
      </c>
      <c r="B685" s="362" t="s">
        <v>810</v>
      </c>
      <c r="C685" s="362" t="s">
        <v>811</v>
      </c>
      <c r="D685" s="362" t="s">
        <v>1104</v>
      </c>
      <c r="E685" s="362">
        <v>1956</v>
      </c>
      <c r="F685" s="362" t="s">
        <v>390</v>
      </c>
      <c r="G685" s="365" t="s">
        <v>817</v>
      </c>
      <c r="H685" s="203">
        <v>0.03295138888888889</v>
      </c>
      <c r="I685" s="207"/>
      <c r="J685" s="227"/>
      <c r="K685" s="446"/>
      <c r="L685" s="198"/>
      <c r="M685" s="198"/>
      <c r="N685" s="485">
        <f>H685+I685+J685+K685+L685+M685</f>
        <v>0.03295138888888889</v>
      </c>
      <c r="O685" s="424">
        <v>1</v>
      </c>
      <c r="P685" s="199"/>
      <c r="Q685" s="205"/>
      <c r="R685" s="457"/>
      <c r="S685" s="200"/>
      <c r="T685" s="200"/>
      <c r="U685" s="474">
        <f t="shared" si="28"/>
        <v>1</v>
      </c>
      <c r="V685" s="358">
        <v>1</v>
      </c>
      <c r="W685" s="359">
        <f t="shared" si="29"/>
        <v>1</v>
      </c>
      <c r="X685" s="359"/>
      <c r="Y685" s="359"/>
      <c r="Z685" s="359"/>
      <c r="AA685" s="359"/>
      <c r="AB685" s="359"/>
      <c r="AC685" s="359"/>
      <c r="AD685" s="359"/>
    </row>
    <row r="686" spans="1:30" s="217" customFormat="1" ht="12">
      <c r="A686" s="364">
        <f t="shared" si="30"/>
        <v>682</v>
      </c>
      <c r="B686" s="375" t="s">
        <v>2676</v>
      </c>
      <c r="C686" s="375" t="s">
        <v>314</v>
      </c>
      <c r="D686" s="375" t="s">
        <v>1104</v>
      </c>
      <c r="E686" s="375">
        <v>1961</v>
      </c>
      <c r="F686" s="361" t="s">
        <v>390</v>
      </c>
      <c r="G686" s="376" t="s">
        <v>1746</v>
      </c>
      <c r="H686" s="203"/>
      <c r="I686" s="223"/>
      <c r="J686" s="227"/>
      <c r="K686" s="446"/>
      <c r="L686" s="255">
        <v>0.03295138888888889</v>
      </c>
      <c r="M686" s="198"/>
      <c r="N686" s="485">
        <f>H686+I686+J686+K686+L686+M686</f>
        <v>0.03295138888888889</v>
      </c>
      <c r="O686" s="424"/>
      <c r="P686" s="199"/>
      <c r="Q686" s="205"/>
      <c r="R686" s="457"/>
      <c r="S686" s="200">
        <v>1</v>
      </c>
      <c r="T686" s="200"/>
      <c r="U686" s="474">
        <f t="shared" si="28"/>
        <v>1</v>
      </c>
      <c r="V686" s="359">
        <v>1</v>
      </c>
      <c r="W686" s="359">
        <f t="shared" si="29"/>
        <v>1</v>
      </c>
      <c r="X686" s="359"/>
      <c r="Y686" s="359"/>
      <c r="Z686" s="359"/>
      <c r="AA686" s="359"/>
      <c r="AB686" s="359"/>
      <c r="AC686" s="359"/>
      <c r="AD686" s="359"/>
    </row>
    <row r="687" spans="1:30" s="217" customFormat="1" ht="12">
      <c r="A687" s="364">
        <f t="shared" si="30"/>
        <v>683</v>
      </c>
      <c r="B687" s="361" t="s">
        <v>2683</v>
      </c>
      <c r="C687" s="361" t="s">
        <v>70</v>
      </c>
      <c r="D687" s="362" t="s">
        <v>1104</v>
      </c>
      <c r="E687" s="361">
        <v>1973</v>
      </c>
      <c r="F687" s="361" t="s">
        <v>390</v>
      </c>
      <c r="G687" s="363" t="s">
        <v>109</v>
      </c>
      <c r="H687" s="203"/>
      <c r="I687" s="196"/>
      <c r="J687" s="227"/>
      <c r="K687" s="446"/>
      <c r="L687" s="255">
        <v>0.032962962962962965</v>
      </c>
      <c r="M687" s="198"/>
      <c r="N687" s="485">
        <f>H687+I687+J687+K687+L687+M687</f>
        <v>0.032962962962962965</v>
      </c>
      <c r="O687" s="424"/>
      <c r="P687" s="199"/>
      <c r="Q687" s="205"/>
      <c r="R687" s="457"/>
      <c r="S687" s="200">
        <v>1</v>
      </c>
      <c r="T687" s="200"/>
      <c r="U687" s="474">
        <f t="shared" si="28"/>
        <v>1</v>
      </c>
      <c r="V687" s="359">
        <v>1</v>
      </c>
      <c r="W687" s="359">
        <f t="shared" si="29"/>
        <v>1</v>
      </c>
      <c r="X687" s="359"/>
      <c r="Y687" s="359"/>
      <c r="Z687" s="359"/>
      <c r="AA687" s="359"/>
      <c r="AB687" s="359"/>
      <c r="AC687" s="359"/>
      <c r="AD687" s="359"/>
    </row>
    <row r="688" spans="1:30" s="217" customFormat="1" ht="12">
      <c r="A688" s="364">
        <f t="shared" si="30"/>
        <v>684</v>
      </c>
      <c r="B688" s="361" t="s">
        <v>201</v>
      </c>
      <c r="C688" s="361" t="s">
        <v>3800</v>
      </c>
      <c r="D688" s="362" t="s">
        <v>1104</v>
      </c>
      <c r="E688" s="361" t="s">
        <v>3848</v>
      </c>
      <c r="F688" s="361" t="s">
        <v>390</v>
      </c>
      <c r="G688" s="363" t="s">
        <v>3729</v>
      </c>
      <c r="H688" s="203"/>
      <c r="I688" s="196">
        <v>0.03297453703703704</v>
      </c>
      <c r="J688" s="227"/>
      <c r="K688" s="446"/>
      <c r="L688" s="198"/>
      <c r="M688" s="198"/>
      <c r="N688" s="485">
        <f>H688+I688+J688+K688+L688+M688</f>
        <v>0.03297453703703704</v>
      </c>
      <c r="O688" s="424"/>
      <c r="P688" s="199">
        <v>1</v>
      </c>
      <c r="Q688" s="205"/>
      <c r="R688" s="457"/>
      <c r="S688" s="200"/>
      <c r="T688" s="200"/>
      <c r="U688" s="474">
        <f t="shared" si="28"/>
        <v>1</v>
      </c>
      <c r="V688" s="358">
        <v>1</v>
      </c>
      <c r="W688" s="359">
        <f t="shared" si="29"/>
        <v>1</v>
      </c>
      <c r="X688" s="359"/>
      <c r="Y688" s="359"/>
      <c r="Z688" s="359"/>
      <c r="AA688" s="359"/>
      <c r="AB688" s="359"/>
      <c r="AC688" s="359"/>
      <c r="AD688" s="359"/>
    </row>
    <row r="689" spans="1:30" s="217" customFormat="1" ht="12">
      <c r="A689" s="364">
        <f t="shared" si="30"/>
        <v>685</v>
      </c>
      <c r="B689" s="375" t="s">
        <v>1950</v>
      </c>
      <c r="C689" s="375" t="s">
        <v>150</v>
      </c>
      <c r="D689" s="375" t="s">
        <v>1104</v>
      </c>
      <c r="E689" s="375">
        <v>1987</v>
      </c>
      <c r="F689" s="361" t="s">
        <v>390</v>
      </c>
      <c r="G689" s="376" t="s">
        <v>3724</v>
      </c>
      <c r="H689" s="203"/>
      <c r="I689" s="223"/>
      <c r="J689" s="227">
        <v>0.03298611111111111</v>
      </c>
      <c r="K689" s="446"/>
      <c r="L689" s="198"/>
      <c r="M689" s="198"/>
      <c r="N689" s="485">
        <f>H689+I689+J689+K689+L689+M689</f>
        <v>0.03298611111111111</v>
      </c>
      <c r="O689" s="424"/>
      <c r="P689" s="199"/>
      <c r="Q689" s="205">
        <v>1</v>
      </c>
      <c r="R689" s="457"/>
      <c r="S689" s="200"/>
      <c r="T689" s="200"/>
      <c r="U689" s="474">
        <f t="shared" si="28"/>
        <v>1</v>
      </c>
      <c r="V689" s="358">
        <v>1</v>
      </c>
      <c r="W689" s="359">
        <f t="shared" si="29"/>
        <v>1</v>
      </c>
      <c r="X689" s="359"/>
      <c r="Y689" s="359"/>
      <c r="Z689" s="359"/>
      <c r="AA689" s="359"/>
      <c r="AB689" s="359"/>
      <c r="AC689" s="359"/>
      <c r="AD689" s="359"/>
    </row>
    <row r="690" spans="1:30" s="217" customFormat="1" ht="12">
      <c r="A690" s="364">
        <f t="shared" si="30"/>
        <v>686</v>
      </c>
      <c r="B690" s="362" t="s">
        <v>2672</v>
      </c>
      <c r="C690" s="362" t="s">
        <v>27</v>
      </c>
      <c r="D690" s="362" t="s">
        <v>1104</v>
      </c>
      <c r="E690" s="362">
        <v>1979</v>
      </c>
      <c r="F690" s="362" t="s">
        <v>390</v>
      </c>
      <c r="G690" s="365" t="s">
        <v>1382</v>
      </c>
      <c r="H690" s="203"/>
      <c r="I690" s="207"/>
      <c r="J690" s="227"/>
      <c r="K690" s="446"/>
      <c r="L690" s="255">
        <v>0.03298611111111111</v>
      </c>
      <c r="M690" s="198"/>
      <c r="N690" s="485">
        <f>H690+I690+J690+K690+L690+M690</f>
        <v>0.03298611111111111</v>
      </c>
      <c r="O690" s="424"/>
      <c r="P690" s="199"/>
      <c r="Q690" s="205"/>
      <c r="R690" s="457"/>
      <c r="S690" s="200">
        <v>1</v>
      </c>
      <c r="T690" s="200"/>
      <c r="U690" s="474">
        <f t="shared" si="28"/>
        <v>1</v>
      </c>
      <c r="V690" s="359">
        <v>1</v>
      </c>
      <c r="W690" s="359">
        <f t="shared" si="29"/>
        <v>1</v>
      </c>
      <c r="X690" s="359"/>
      <c r="Y690" s="359"/>
      <c r="Z690" s="359"/>
      <c r="AA690" s="359"/>
      <c r="AB690" s="359"/>
      <c r="AC690" s="359"/>
      <c r="AD690" s="359"/>
    </row>
    <row r="691" spans="1:30" s="217" customFormat="1" ht="12">
      <c r="A691" s="364">
        <f t="shared" si="30"/>
        <v>687</v>
      </c>
      <c r="B691" s="375" t="s">
        <v>1716</v>
      </c>
      <c r="C691" s="375" t="s">
        <v>80</v>
      </c>
      <c r="D691" s="208" t="s">
        <v>1104</v>
      </c>
      <c r="E691" s="375" t="s">
        <v>3725</v>
      </c>
      <c r="F691" s="208" t="s">
        <v>390</v>
      </c>
      <c r="G691" s="376" t="s">
        <v>3843</v>
      </c>
      <c r="H691" s="203"/>
      <c r="I691" s="223"/>
      <c r="J691" s="227"/>
      <c r="K691" s="446">
        <v>0.03298611111111111</v>
      </c>
      <c r="L691" s="198"/>
      <c r="M691" s="198"/>
      <c r="N691" s="485">
        <f>H691+I691+J691+K691+L691+M691</f>
        <v>0.03298611111111111</v>
      </c>
      <c r="O691" s="424"/>
      <c r="P691" s="199"/>
      <c r="Q691" s="205"/>
      <c r="R691" s="457">
        <v>1</v>
      </c>
      <c r="S691" s="200"/>
      <c r="T691" s="200"/>
      <c r="U691" s="474">
        <f t="shared" si="28"/>
        <v>1</v>
      </c>
      <c r="V691" s="358">
        <v>1</v>
      </c>
      <c r="W691" s="359">
        <f t="shared" si="29"/>
        <v>1</v>
      </c>
      <c r="X691" s="359"/>
      <c r="Y691" s="359"/>
      <c r="Z691" s="359"/>
      <c r="AA691" s="359"/>
      <c r="AB691" s="359"/>
      <c r="AC691" s="359"/>
      <c r="AD691" s="359"/>
    </row>
    <row r="692" spans="1:30" s="217" customFormat="1" ht="12">
      <c r="A692" s="364">
        <f t="shared" si="30"/>
        <v>688</v>
      </c>
      <c r="B692" s="208" t="s">
        <v>1717</v>
      </c>
      <c r="C692" s="208" t="s">
        <v>347</v>
      </c>
      <c r="D692" s="208" t="s">
        <v>1104</v>
      </c>
      <c r="E692" s="372" t="s">
        <v>34</v>
      </c>
      <c r="F692" s="208" t="s">
        <v>390</v>
      </c>
      <c r="G692" s="373" t="s">
        <v>109</v>
      </c>
      <c r="H692" s="225"/>
      <c r="I692" s="199"/>
      <c r="J692" s="227"/>
      <c r="K692" s="446">
        <v>0.03298611111111111</v>
      </c>
      <c r="L692" s="198"/>
      <c r="M692" s="208"/>
      <c r="N692" s="485">
        <f>H692+I692+J692+K692+L692+M692</f>
        <v>0.03298611111111111</v>
      </c>
      <c r="O692" s="424"/>
      <c r="P692" s="199"/>
      <c r="Q692" s="205"/>
      <c r="R692" s="457">
        <v>1</v>
      </c>
      <c r="S692" s="200"/>
      <c r="T692" s="200"/>
      <c r="U692" s="474">
        <f t="shared" si="28"/>
        <v>1</v>
      </c>
      <c r="V692" s="359">
        <v>1</v>
      </c>
      <c r="W692" s="359">
        <f t="shared" si="29"/>
        <v>1</v>
      </c>
      <c r="X692" s="359"/>
      <c r="Y692" s="359"/>
      <c r="Z692" s="359"/>
      <c r="AA692" s="359"/>
      <c r="AB692" s="359"/>
      <c r="AC692" s="359"/>
      <c r="AD692" s="359"/>
    </row>
    <row r="693" spans="1:30" s="217" customFormat="1" ht="12">
      <c r="A693" s="364">
        <f t="shared" si="30"/>
        <v>689</v>
      </c>
      <c r="B693" s="378" t="s">
        <v>1718</v>
      </c>
      <c r="C693" s="378" t="s">
        <v>3749</v>
      </c>
      <c r="D693" s="362" t="s">
        <v>1104</v>
      </c>
      <c r="E693" s="378" t="s">
        <v>34</v>
      </c>
      <c r="F693" s="362" t="s">
        <v>390</v>
      </c>
      <c r="G693" s="379" t="s">
        <v>1023</v>
      </c>
      <c r="H693" s="211"/>
      <c r="I693" s="207"/>
      <c r="J693" s="227"/>
      <c r="K693" s="446">
        <v>0.032997685185185185</v>
      </c>
      <c r="L693" s="198"/>
      <c r="M693" s="198"/>
      <c r="N693" s="485">
        <f>H693+I693+J693+K693+L693+M693</f>
        <v>0.032997685185185185</v>
      </c>
      <c r="O693" s="424"/>
      <c r="P693" s="199"/>
      <c r="Q693" s="205"/>
      <c r="R693" s="457">
        <v>1</v>
      </c>
      <c r="S693" s="200"/>
      <c r="T693" s="200"/>
      <c r="U693" s="474">
        <f t="shared" si="28"/>
        <v>1</v>
      </c>
      <c r="V693" s="358">
        <v>1</v>
      </c>
      <c r="W693" s="359">
        <f t="shared" si="29"/>
        <v>1</v>
      </c>
      <c r="X693" s="359"/>
      <c r="Y693" s="359"/>
      <c r="Z693" s="359"/>
      <c r="AA693" s="359"/>
      <c r="AB693" s="359"/>
      <c r="AC693" s="359"/>
      <c r="AD693" s="359"/>
    </row>
    <row r="694" spans="1:30" s="217" customFormat="1" ht="12">
      <c r="A694" s="364">
        <f t="shared" si="30"/>
        <v>690</v>
      </c>
      <c r="B694" s="378" t="s">
        <v>1719</v>
      </c>
      <c r="C694" s="378" t="s">
        <v>3836</v>
      </c>
      <c r="D694" s="362" t="s">
        <v>1104</v>
      </c>
      <c r="E694" s="378" t="s">
        <v>3820</v>
      </c>
      <c r="F694" s="362" t="s">
        <v>390</v>
      </c>
      <c r="G694" s="379" t="s">
        <v>1720</v>
      </c>
      <c r="H694" s="211"/>
      <c r="I694" s="207"/>
      <c r="J694" s="227"/>
      <c r="K694" s="446">
        <v>0.032997685185185185</v>
      </c>
      <c r="L694" s="198"/>
      <c r="M694" s="198"/>
      <c r="N694" s="485">
        <f>H694+I694+J694+K694+L694+M694</f>
        <v>0.032997685185185185</v>
      </c>
      <c r="O694" s="424"/>
      <c r="P694" s="199"/>
      <c r="Q694" s="205"/>
      <c r="R694" s="457">
        <v>1</v>
      </c>
      <c r="S694" s="200"/>
      <c r="T694" s="200"/>
      <c r="U694" s="474">
        <f t="shared" si="28"/>
        <v>1</v>
      </c>
      <c r="V694" s="358">
        <v>1</v>
      </c>
      <c r="W694" s="359">
        <f t="shared" si="29"/>
        <v>1</v>
      </c>
      <c r="X694" s="359"/>
      <c r="Y694" s="359"/>
      <c r="Z694" s="359"/>
      <c r="AA694" s="359"/>
      <c r="AB694" s="359"/>
      <c r="AC694" s="359"/>
      <c r="AD694" s="359"/>
    </row>
    <row r="695" spans="1:30" s="217" customFormat="1" ht="12">
      <c r="A695" s="364">
        <f t="shared" si="30"/>
        <v>691</v>
      </c>
      <c r="B695" s="361" t="s">
        <v>1723</v>
      </c>
      <c r="C695" s="361" t="s">
        <v>168</v>
      </c>
      <c r="D695" s="362" t="s">
        <v>1104</v>
      </c>
      <c r="E695" s="361" t="s">
        <v>3787</v>
      </c>
      <c r="F695" s="361" t="s">
        <v>390</v>
      </c>
      <c r="G695" s="363" t="s">
        <v>109</v>
      </c>
      <c r="H695" s="203"/>
      <c r="I695" s="196"/>
      <c r="J695" s="227"/>
      <c r="K695" s="446">
        <v>0.03300925925925926</v>
      </c>
      <c r="L695" s="198"/>
      <c r="M695" s="198"/>
      <c r="N695" s="485">
        <f>H695+I695+J695+K695+L695+M695</f>
        <v>0.03300925925925926</v>
      </c>
      <c r="O695" s="424"/>
      <c r="P695" s="199"/>
      <c r="Q695" s="205"/>
      <c r="R695" s="457">
        <v>1</v>
      </c>
      <c r="S695" s="200"/>
      <c r="T695" s="200"/>
      <c r="U695" s="474">
        <f t="shared" si="28"/>
        <v>1</v>
      </c>
      <c r="V695" s="358">
        <v>1</v>
      </c>
      <c r="W695" s="359">
        <f t="shared" si="29"/>
        <v>1</v>
      </c>
      <c r="X695" s="359"/>
      <c r="Y695" s="359"/>
      <c r="Z695" s="359"/>
      <c r="AA695" s="359"/>
      <c r="AB695" s="359"/>
      <c r="AC695" s="359"/>
      <c r="AD695" s="359"/>
    </row>
    <row r="696" spans="1:30" s="217" customFormat="1" ht="12">
      <c r="A696" s="364">
        <f t="shared" si="30"/>
        <v>692</v>
      </c>
      <c r="B696" s="208" t="s">
        <v>1721</v>
      </c>
      <c r="C696" s="208" t="s">
        <v>3733</v>
      </c>
      <c r="D696" s="208" t="s">
        <v>1104</v>
      </c>
      <c r="E696" s="372" t="s">
        <v>28</v>
      </c>
      <c r="F696" s="208" t="s">
        <v>390</v>
      </c>
      <c r="G696" s="373" t="s">
        <v>1722</v>
      </c>
      <c r="H696" s="225"/>
      <c r="I696" s="199"/>
      <c r="J696" s="227"/>
      <c r="K696" s="446">
        <v>0.03300925925925926</v>
      </c>
      <c r="L696" s="198"/>
      <c r="M696" s="208"/>
      <c r="N696" s="485">
        <f>H696+I696+J696+K696+L696+M696</f>
        <v>0.03300925925925926</v>
      </c>
      <c r="O696" s="424"/>
      <c r="P696" s="199"/>
      <c r="Q696" s="205"/>
      <c r="R696" s="457">
        <v>1</v>
      </c>
      <c r="S696" s="200"/>
      <c r="T696" s="200"/>
      <c r="U696" s="474">
        <f t="shared" si="28"/>
        <v>1</v>
      </c>
      <c r="V696" s="358">
        <v>1</v>
      </c>
      <c r="W696" s="359">
        <f t="shared" si="29"/>
        <v>1</v>
      </c>
      <c r="X696" s="359"/>
      <c r="Y696" s="359"/>
      <c r="Z696" s="359"/>
      <c r="AA696" s="359"/>
      <c r="AB696" s="359"/>
      <c r="AC696" s="359"/>
      <c r="AD696" s="359"/>
    </row>
    <row r="697" spans="1:30" s="217" customFormat="1" ht="12">
      <c r="A697" s="364">
        <f t="shared" si="30"/>
        <v>693</v>
      </c>
      <c r="B697" s="362" t="s">
        <v>1724</v>
      </c>
      <c r="C697" s="362" t="s">
        <v>3842</v>
      </c>
      <c r="D697" s="362" t="s">
        <v>1104</v>
      </c>
      <c r="E697" s="362" t="s">
        <v>54</v>
      </c>
      <c r="F697" s="362" t="s">
        <v>390</v>
      </c>
      <c r="G697" s="365" t="s">
        <v>3729</v>
      </c>
      <c r="H697" s="203"/>
      <c r="I697" s="207"/>
      <c r="J697" s="227"/>
      <c r="K697" s="446">
        <v>0.03302083333333333</v>
      </c>
      <c r="L697" s="198"/>
      <c r="M697" s="198"/>
      <c r="N697" s="485">
        <f>H697+I697+J697+K697+L697+M697</f>
        <v>0.03302083333333333</v>
      </c>
      <c r="O697" s="424"/>
      <c r="P697" s="199"/>
      <c r="Q697" s="205"/>
      <c r="R697" s="457">
        <v>1</v>
      </c>
      <c r="S697" s="200"/>
      <c r="T697" s="200"/>
      <c r="U697" s="474">
        <f t="shared" si="28"/>
        <v>1</v>
      </c>
      <c r="V697" s="358">
        <v>1</v>
      </c>
      <c r="W697" s="359">
        <f t="shared" si="29"/>
        <v>1</v>
      </c>
      <c r="X697" s="359"/>
      <c r="Y697" s="359"/>
      <c r="Z697" s="359"/>
      <c r="AA697" s="359"/>
      <c r="AB697" s="359"/>
      <c r="AC697" s="359"/>
      <c r="AD697" s="359"/>
    </row>
    <row r="698" spans="1:30" s="217" customFormat="1" ht="12">
      <c r="A698" s="364">
        <f t="shared" si="30"/>
        <v>694</v>
      </c>
      <c r="B698" s="208" t="s">
        <v>1726</v>
      </c>
      <c r="C698" s="208" t="s">
        <v>1727</v>
      </c>
      <c r="D698" s="208" t="s">
        <v>1104</v>
      </c>
      <c r="E698" s="372" t="s">
        <v>3820</v>
      </c>
      <c r="F698" s="208" t="s">
        <v>390</v>
      </c>
      <c r="G698" s="373" t="s">
        <v>1728</v>
      </c>
      <c r="H698" s="225"/>
      <c r="I698" s="199"/>
      <c r="J698" s="227"/>
      <c r="K698" s="446">
        <v>0.033032407407407406</v>
      </c>
      <c r="L698" s="198"/>
      <c r="M698" s="208"/>
      <c r="N698" s="485">
        <f>H698+I698+J698+K698+L698+M698</f>
        <v>0.033032407407407406</v>
      </c>
      <c r="O698" s="424"/>
      <c r="P698" s="199"/>
      <c r="Q698" s="205"/>
      <c r="R698" s="457">
        <v>1</v>
      </c>
      <c r="S698" s="200"/>
      <c r="T698" s="200"/>
      <c r="U698" s="474">
        <f t="shared" si="28"/>
        <v>1</v>
      </c>
      <c r="V698" s="358">
        <v>1</v>
      </c>
      <c r="W698" s="359">
        <f t="shared" si="29"/>
        <v>1</v>
      </c>
      <c r="X698" s="359"/>
      <c r="Y698" s="359"/>
      <c r="Z698" s="359"/>
      <c r="AA698" s="359"/>
      <c r="AB698" s="359"/>
      <c r="AC698" s="359"/>
      <c r="AD698" s="359"/>
    </row>
    <row r="699" spans="1:30" s="319" customFormat="1" ht="12">
      <c r="A699" s="320">
        <f t="shared" si="30"/>
        <v>695</v>
      </c>
      <c r="B699" s="212" t="s">
        <v>1628</v>
      </c>
      <c r="C699" s="212" t="s">
        <v>106</v>
      </c>
      <c r="D699" s="324" t="s">
        <v>1103</v>
      </c>
      <c r="E699" s="330" t="s">
        <v>294</v>
      </c>
      <c r="F699" s="212" t="s">
        <v>390</v>
      </c>
      <c r="G699" s="331" t="s">
        <v>1725</v>
      </c>
      <c r="H699" s="436"/>
      <c r="I699" s="245"/>
      <c r="J699" s="229"/>
      <c r="K699" s="448">
        <v>0.033032407407407406</v>
      </c>
      <c r="L699" s="299"/>
      <c r="M699" s="208"/>
      <c r="N699" s="486">
        <f>H699+I699+J699+K699+L699+M699</f>
        <v>0.033032407407407406</v>
      </c>
      <c r="O699" s="427"/>
      <c r="P699" s="245"/>
      <c r="Q699" s="247"/>
      <c r="R699" s="461">
        <v>1</v>
      </c>
      <c r="S699" s="202"/>
      <c r="T699" s="200"/>
      <c r="U699" s="475">
        <f t="shared" si="28"/>
        <v>1</v>
      </c>
      <c r="V699" s="317">
        <v>1</v>
      </c>
      <c r="W699" s="359">
        <f t="shared" si="29"/>
        <v>1</v>
      </c>
      <c r="X699" s="317"/>
      <c r="Y699" s="317"/>
      <c r="Z699" s="317"/>
      <c r="AA699" s="317"/>
      <c r="AB699" s="317"/>
      <c r="AC699" s="317"/>
      <c r="AD699" s="317"/>
    </row>
    <row r="700" spans="1:30" s="319" customFormat="1" ht="12">
      <c r="A700" s="320">
        <f t="shared" si="30"/>
        <v>696</v>
      </c>
      <c r="B700" s="321" t="s">
        <v>343</v>
      </c>
      <c r="C700" s="321" t="s">
        <v>344</v>
      </c>
      <c r="D700" s="321" t="s">
        <v>1103</v>
      </c>
      <c r="E700" s="321">
        <v>1992</v>
      </c>
      <c r="F700" s="322" t="s">
        <v>390</v>
      </c>
      <c r="G700" s="323" t="s">
        <v>3813</v>
      </c>
      <c r="H700" s="209"/>
      <c r="I700" s="201">
        <v>0.03311342592592593</v>
      </c>
      <c r="J700" s="228"/>
      <c r="K700" s="447"/>
      <c r="L700" s="299"/>
      <c r="M700" s="198"/>
      <c r="N700" s="486">
        <f>H700+I700+J700+K700+L700+M700</f>
        <v>0.03311342592592593</v>
      </c>
      <c r="O700" s="426"/>
      <c r="P700" s="232">
        <v>1</v>
      </c>
      <c r="Q700" s="234"/>
      <c r="R700" s="455"/>
      <c r="S700" s="202"/>
      <c r="T700" s="200"/>
      <c r="U700" s="472">
        <f t="shared" si="28"/>
        <v>1</v>
      </c>
      <c r="V700" s="317">
        <v>1</v>
      </c>
      <c r="W700" s="359">
        <f t="shared" si="29"/>
        <v>1</v>
      </c>
      <c r="X700" s="317"/>
      <c r="Y700" s="317"/>
      <c r="Z700" s="317"/>
      <c r="AA700" s="317"/>
      <c r="AB700" s="317"/>
      <c r="AC700" s="317"/>
      <c r="AD700" s="317"/>
    </row>
    <row r="701" spans="1:30" s="217" customFormat="1" ht="12">
      <c r="A701" s="364">
        <f t="shared" si="30"/>
        <v>697</v>
      </c>
      <c r="B701" s="362" t="s">
        <v>829</v>
      </c>
      <c r="C701" s="362" t="s">
        <v>3809</v>
      </c>
      <c r="D701" s="362" t="s">
        <v>1104</v>
      </c>
      <c r="E701" s="362">
        <v>1949</v>
      </c>
      <c r="F701" s="362" t="s">
        <v>390</v>
      </c>
      <c r="G701" s="365" t="s">
        <v>832</v>
      </c>
      <c r="H701" s="203">
        <v>0.03314814814814815</v>
      </c>
      <c r="I701" s="207"/>
      <c r="J701" s="227"/>
      <c r="K701" s="446"/>
      <c r="L701" s="198"/>
      <c r="M701" s="198"/>
      <c r="N701" s="485">
        <f>H701+I701+J701+K701+L701+M701</f>
        <v>0.03314814814814815</v>
      </c>
      <c r="O701" s="424">
        <v>1</v>
      </c>
      <c r="P701" s="199"/>
      <c r="Q701" s="205"/>
      <c r="R701" s="457"/>
      <c r="S701" s="200"/>
      <c r="T701" s="200"/>
      <c r="U701" s="474">
        <f t="shared" si="28"/>
        <v>1</v>
      </c>
      <c r="V701" s="358">
        <v>1</v>
      </c>
      <c r="W701" s="359">
        <f t="shared" si="29"/>
        <v>1</v>
      </c>
      <c r="X701" s="359"/>
      <c r="Y701" s="359"/>
      <c r="Z701" s="359"/>
      <c r="AA701" s="359"/>
      <c r="AB701" s="359"/>
      <c r="AC701" s="359"/>
      <c r="AD701" s="359"/>
    </row>
    <row r="702" spans="1:30" s="217" customFormat="1" ht="12">
      <c r="A702" s="364">
        <f t="shared" si="30"/>
        <v>698</v>
      </c>
      <c r="B702" s="361" t="s">
        <v>26</v>
      </c>
      <c r="C702" s="361" t="s">
        <v>16</v>
      </c>
      <c r="D702" s="362" t="s">
        <v>1104</v>
      </c>
      <c r="E702" s="361" t="s">
        <v>28</v>
      </c>
      <c r="F702" s="361" t="s">
        <v>390</v>
      </c>
      <c r="G702" s="363" t="s">
        <v>3813</v>
      </c>
      <c r="H702" s="203"/>
      <c r="I702" s="196">
        <v>0.033171296296296296</v>
      </c>
      <c r="J702" s="227"/>
      <c r="K702" s="446"/>
      <c r="L702" s="198"/>
      <c r="M702" s="198"/>
      <c r="N702" s="485">
        <f>H702+I702+J702+K702+L702+M702</f>
        <v>0.033171296296296296</v>
      </c>
      <c r="O702" s="424"/>
      <c r="P702" s="199">
        <v>1</v>
      </c>
      <c r="Q702" s="205"/>
      <c r="R702" s="457"/>
      <c r="S702" s="200"/>
      <c r="T702" s="200"/>
      <c r="U702" s="474">
        <f t="shared" si="28"/>
        <v>1</v>
      </c>
      <c r="V702" s="358">
        <v>1</v>
      </c>
      <c r="W702" s="359">
        <f t="shared" si="29"/>
        <v>1</v>
      </c>
      <c r="X702" s="359"/>
      <c r="Y702" s="359"/>
      <c r="Z702" s="359"/>
      <c r="AA702" s="359"/>
      <c r="AB702" s="359"/>
      <c r="AC702" s="359"/>
      <c r="AD702" s="359"/>
    </row>
    <row r="703" spans="1:30" s="217" customFormat="1" ht="12">
      <c r="A703" s="364">
        <f t="shared" si="30"/>
        <v>699</v>
      </c>
      <c r="B703" s="375" t="s">
        <v>2699</v>
      </c>
      <c r="C703" s="375" t="s">
        <v>3749</v>
      </c>
      <c r="D703" s="375" t="s">
        <v>1104</v>
      </c>
      <c r="E703" s="375">
        <v>1974</v>
      </c>
      <c r="F703" s="361" t="s">
        <v>390</v>
      </c>
      <c r="G703" s="376" t="s">
        <v>450</v>
      </c>
      <c r="H703" s="203"/>
      <c r="I703" s="223"/>
      <c r="J703" s="227"/>
      <c r="K703" s="446"/>
      <c r="L703" s="280">
        <v>0.033171296296296296</v>
      </c>
      <c r="M703" s="198"/>
      <c r="N703" s="485">
        <f>H703+I703+J703+K703+L703+M703</f>
        <v>0.033171296296296296</v>
      </c>
      <c r="O703" s="424"/>
      <c r="P703" s="199"/>
      <c r="Q703" s="205"/>
      <c r="R703" s="457"/>
      <c r="S703" s="200">
        <v>1</v>
      </c>
      <c r="T703" s="200"/>
      <c r="U703" s="474">
        <f t="shared" si="28"/>
        <v>1</v>
      </c>
      <c r="V703" s="359">
        <v>1</v>
      </c>
      <c r="W703" s="359">
        <f t="shared" si="29"/>
        <v>1</v>
      </c>
      <c r="X703" s="359"/>
      <c r="Y703" s="359"/>
      <c r="Z703" s="359"/>
      <c r="AA703" s="359"/>
      <c r="AB703" s="359"/>
      <c r="AC703" s="359"/>
      <c r="AD703" s="359"/>
    </row>
    <row r="704" spans="1:30" s="217" customFormat="1" ht="12">
      <c r="A704" s="364">
        <f t="shared" si="30"/>
        <v>700</v>
      </c>
      <c r="B704" s="208" t="s">
        <v>2429</v>
      </c>
      <c r="C704" s="208" t="s">
        <v>27</v>
      </c>
      <c r="D704" s="208" t="s">
        <v>1104</v>
      </c>
      <c r="E704" s="372">
        <v>1982</v>
      </c>
      <c r="F704" s="208" t="s">
        <v>390</v>
      </c>
      <c r="G704" s="373" t="s">
        <v>97</v>
      </c>
      <c r="H704" s="225"/>
      <c r="I704" s="199"/>
      <c r="J704" s="227"/>
      <c r="K704" s="446"/>
      <c r="L704" s="255">
        <v>0.03318287037037037</v>
      </c>
      <c r="M704" s="208"/>
      <c r="N704" s="485">
        <f>H704+I704+J704+K704+L704+M704</f>
        <v>0.03318287037037037</v>
      </c>
      <c r="O704" s="424"/>
      <c r="P704" s="199"/>
      <c r="Q704" s="205"/>
      <c r="R704" s="457"/>
      <c r="S704" s="200">
        <v>1</v>
      </c>
      <c r="T704" s="200"/>
      <c r="U704" s="474">
        <f t="shared" si="28"/>
        <v>1</v>
      </c>
      <c r="V704" s="359">
        <v>1</v>
      </c>
      <c r="W704" s="359">
        <f t="shared" si="29"/>
        <v>1</v>
      </c>
      <c r="X704" s="359"/>
      <c r="Y704" s="359"/>
      <c r="Z704" s="359"/>
      <c r="AA704" s="359"/>
      <c r="AB704" s="359"/>
      <c r="AC704" s="359"/>
      <c r="AD704" s="359"/>
    </row>
    <row r="705" spans="1:30" s="217" customFormat="1" ht="12">
      <c r="A705" s="364">
        <f t="shared" si="30"/>
        <v>701</v>
      </c>
      <c r="B705" s="361" t="s">
        <v>7</v>
      </c>
      <c r="C705" s="361" t="s">
        <v>8</v>
      </c>
      <c r="D705" s="362" t="s">
        <v>1104</v>
      </c>
      <c r="E705" s="361" t="s">
        <v>3</v>
      </c>
      <c r="F705" s="361" t="s">
        <v>390</v>
      </c>
      <c r="G705" s="363" t="s">
        <v>3864</v>
      </c>
      <c r="H705" s="203"/>
      <c r="I705" s="196">
        <v>0.03321759259259259</v>
      </c>
      <c r="J705" s="227"/>
      <c r="K705" s="446"/>
      <c r="L705" s="198"/>
      <c r="M705" s="198"/>
      <c r="N705" s="485">
        <f>H705+I705+J705+K705+L705+M705</f>
        <v>0.03321759259259259</v>
      </c>
      <c r="O705" s="424"/>
      <c r="P705" s="199">
        <v>1</v>
      </c>
      <c r="Q705" s="205"/>
      <c r="R705" s="457"/>
      <c r="S705" s="200"/>
      <c r="T705" s="200"/>
      <c r="U705" s="474">
        <f t="shared" si="28"/>
        <v>1</v>
      </c>
      <c r="V705" s="358">
        <v>1</v>
      </c>
      <c r="W705" s="359">
        <f t="shared" si="29"/>
        <v>1</v>
      </c>
      <c r="X705" s="359"/>
      <c r="Y705" s="359"/>
      <c r="Z705" s="359"/>
      <c r="AA705" s="359"/>
      <c r="AB705" s="359"/>
      <c r="AC705" s="359"/>
      <c r="AD705" s="359"/>
    </row>
    <row r="706" spans="1:30" s="319" customFormat="1" ht="12">
      <c r="A706" s="320">
        <f t="shared" si="30"/>
        <v>702</v>
      </c>
      <c r="B706" s="324" t="s">
        <v>1734</v>
      </c>
      <c r="C706" s="324" t="s">
        <v>1064</v>
      </c>
      <c r="D706" s="324" t="s">
        <v>1103</v>
      </c>
      <c r="E706" s="324" t="s">
        <v>244</v>
      </c>
      <c r="F706" s="324" t="s">
        <v>390</v>
      </c>
      <c r="G706" s="327" t="s">
        <v>3734</v>
      </c>
      <c r="H706" s="206"/>
      <c r="I706" s="210"/>
      <c r="J706" s="228"/>
      <c r="K706" s="447">
        <v>0.033229166666666664</v>
      </c>
      <c r="L706" s="299"/>
      <c r="M706" s="198"/>
      <c r="N706" s="486">
        <f>H706+I706+J706+K706+L706+M706</f>
        <v>0.033229166666666664</v>
      </c>
      <c r="O706" s="426"/>
      <c r="P706" s="232"/>
      <c r="Q706" s="234"/>
      <c r="R706" s="455">
        <v>1</v>
      </c>
      <c r="S706" s="202"/>
      <c r="T706" s="200"/>
      <c r="U706" s="472">
        <f t="shared" si="28"/>
        <v>1</v>
      </c>
      <c r="V706" s="316">
        <v>1</v>
      </c>
      <c r="W706" s="359">
        <f t="shared" si="29"/>
        <v>1</v>
      </c>
      <c r="X706" s="317"/>
      <c r="Y706" s="317"/>
      <c r="Z706" s="317"/>
      <c r="AA706" s="317"/>
      <c r="AB706" s="317"/>
      <c r="AC706" s="317"/>
      <c r="AD706" s="317"/>
    </row>
    <row r="707" spans="1:30" s="319" customFormat="1" ht="12">
      <c r="A707" s="320">
        <f t="shared" si="30"/>
        <v>703</v>
      </c>
      <c r="B707" s="324" t="s">
        <v>1385</v>
      </c>
      <c r="C707" s="324" t="s">
        <v>1054</v>
      </c>
      <c r="D707" s="324" t="s">
        <v>1103</v>
      </c>
      <c r="E707" s="324" t="s">
        <v>3746</v>
      </c>
      <c r="F707" s="324" t="s">
        <v>390</v>
      </c>
      <c r="G707" s="327" t="s">
        <v>263</v>
      </c>
      <c r="H707" s="206"/>
      <c r="I707" s="244"/>
      <c r="J707" s="229"/>
      <c r="K707" s="448">
        <v>0.03324074074074074</v>
      </c>
      <c r="L707" s="299"/>
      <c r="M707" s="198"/>
      <c r="N707" s="486">
        <f>H707+I707+J707+K707+L707+M707</f>
        <v>0.03324074074074074</v>
      </c>
      <c r="O707" s="427"/>
      <c r="P707" s="245"/>
      <c r="Q707" s="247"/>
      <c r="R707" s="461">
        <v>1</v>
      </c>
      <c r="S707" s="202"/>
      <c r="T707" s="200"/>
      <c r="U707" s="475">
        <f t="shared" si="28"/>
        <v>1</v>
      </c>
      <c r="V707" s="316">
        <v>1</v>
      </c>
      <c r="W707" s="359">
        <f t="shared" si="29"/>
        <v>1</v>
      </c>
      <c r="X707" s="317"/>
      <c r="Y707" s="317"/>
      <c r="Z707" s="317"/>
      <c r="AA707" s="317"/>
      <c r="AB707" s="317"/>
      <c r="AC707" s="317"/>
      <c r="AD707" s="317"/>
    </row>
    <row r="708" spans="1:30" s="217" customFormat="1" ht="12">
      <c r="A708" s="364">
        <f t="shared" si="30"/>
        <v>704</v>
      </c>
      <c r="B708" s="208" t="s">
        <v>302</v>
      </c>
      <c r="C708" s="208" t="s">
        <v>3718</v>
      </c>
      <c r="D708" s="208" t="s">
        <v>1104</v>
      </c>
      <c r="E708" s="372" t="s">
        <v>3848</v>
      </c>
      <c r="F708" s="208" t="s">
        <v>390</v>
      </c>
      <c r="G708" s="373" t="s">
        <v>97</v>
      </c>
      <c r="H708" s="225"/>
      <c r="I708" s="199"/>
      <c r="J708" s="227"/>
      <c r="K708" s="446">
        <v>0.03325231481481481</v>
      </c>
      <c r="L708" s="198"/>
      <c r="M708" s="208"/>
      <c r="N708" s="485">
        <f>H708+I708+J708+K708+L708+M708</f>
        <v>0.03325231481481481</v>
      </c>
      <c r="O708" s="424"/>
      <c r="P708" s="199"/>
      <c r="Q708" s="205"/>
      <c r="R708" s="457">
        <v>1</v>
      </c>
      <c r="S708" s="200"/>
      <c r="T708" s="200"/>
      <c r="U708" s="474">
        <f t="shared" si="28"/>
        <v>1</v>
      </c>
      <c r="V708" s="358">
        <v>1</v>
      </c>
      <c r="W708" s="359">
        <f t="shared" si="29"/>
        <v>1</v>
      </c>
      <c r="X708" s="359"/>
      <c r="Y708" s="359"/>
      <c r="Z708" s="359"/>
      <c r="AA708" s="359"/>
      <c r="AB708" s="359"/>
      <c r="AC708" s="359"/>
      <c r="AD708" s="359"/>
    </row>
    <row r="709" spans="1:30" s="217" customFormat="1" ht="12">
      <c r="A709" s="364">
        <f t="shared" si="30"/>
        <v>705</v>
      </c>
      <c r="B709" s="361" t="s">
        <v>2694</v>
      </c>
      <c r="C709" s="361" t="s">
        <v>69</v>
      </c>
      <c r="D709" s="362" t="s">
        <v>1104</v>
      </c>
      <c r="E709" s="361">
        <v>1993</v>
      </c>
      <c r="F709" s="362" t="s">
        <v>390</v>
      </c>
      <c r="G709" s="363" t="s">
        <v>601</v>
      </c>
      <c r="H709" s="203"/>
      <c r="I709" s="196"/>
      <c r="J709" s="227"/>
      <c r="K709" s="446"/>
      <c r="L709" s="255">
        <v>0.03326388888888889</v>
      </c>
      <c r="M709" s="198"/>
      <c r="N709" s="485">
        <f>H709+I709+J709+K709+L709+M709</f>
        <v>0.03326388888888889</v>
      </c>
      <c r="O709" s="424"/>
      <c r="P709" s="199"/>
      <c r="Q709" s="205"/>
      <c r="R709" s="457"/>
      <c r="S709" s="200">
        <v>1</v>
      </c>
      <c r="T709" s="200"/>
      <c r="U709" s="474">
        <f t="shared" si="28"/>
        <v>1</v>
      </c>
      <c r="V709" s="359">
        <v>1</v>
      </c>
      <c r="W709" s="359">
        <f t="shared" si="29"/>
        <v>1</v>
      </c>
      <c r="X709" s="359"/>
      <c r="Y709" s="359"/>
      <c r="Z709" s="359"/>
      <c r="AA709" s="359"/>
      <c r="AB709" s="359"/>
      <c r="AC709" s="359"/>
      <c r="AD709" s="359"/>
    </row>
    <row r="710" spans="1:30" s="217" customFormat="1" ht="12">
      <c r="A710" s="364">
        <f t="shared" si="30"/>
        <v>706</v>
      </c>
      <c r="B710" s="362" t="s">
        <v>841</v>
      </c>
      <c r="C710" s="362" t="s">
        <v>3778</v>
      </c>
      <c r="D710" s="362" t="s">
        <v>1104</v>
      </c>
      <c r="E710" s="362">
        <v>1986</v>
      </c>
      <c r="F710" s="362" t="s">
        <v>390</v>
      </c>
      <c r="G710" s="365" t="s">
        <v>176</v>
      </c>
      <c r="H710" s="203">
        <v>0.03327546296296296</v>
      </c>
      <c r="I710" s="207"/>
      <c r="J710" s="227"/>
      <c r="K710" s="446"/>
      <c r="L710" s="198"/>
      <c r="M710" s="198"/>
      <c r="N710" s="485">
        <f>H710+I710+J710+K710+L710+M710</f>
        <v>0.03327546296296296</v>
      </c>
      <c r="O710" s="424">
        <v>1</v>
      </c>
      <c r="P710" s="199"/>
      <c r="Q710" s="205"/>
      <c r="R710" s="457"/>
      <c r="S710" s="200"/>
      <c r="T710" s="200"/>
      <c r="U710" s="474">
        <f aca="true" t="shared" si="31" ref="U710:U773">SUM(O710:T710)</f>
        <v>1</v>
      </c>
      <c r="V710" s="358">
        <v>1</v>
      </c>
      <c r="W710" s="359">
        <f aca="true" t="shared" si="32" ref="W710:W773">IF(U710&gt;0,1,0)</f>
        <v>1</v>
      </c>
      <c r="X710" s="359"/>
      <c r="Y710" s="359"/>
      <c r="Z710" s="359"/>
      <c r="AA710" s="359"/>
      <c r="AB710" s="359"/>
      <c r="AC710" s="359"/>
      <c r="AD710" s="359"/>
    </row>
    <row r="711" spans="1:30" s="217" customFormat="1" ht="12">
      <c r="A711" s="364">
        <f t="shared" si="30"/>
        <v>707</v>
      </c>
      <c r="B711" s="361" t="s">
        <v>268</v>
      </c>
      <c r="C711" s="361" t="s">
        <v>3741</v>
      </c>
      <c r="D711" s="362" t="s">
        <v>1104</v>
      </c>
      <c r="E711" s="361" t="s">
        <v>111</v>
      </c>
      <c r="F711" s="361" t="s">
        <v>390</v>
      </c>
      <c r="G711" s="363" t="s">
        <v>3754</v>
      </c>
      <c r="H711" s="203"/>
      <c r="I711" s="196"/>
      <c r="J711" s="227"/>
      <c r="K711" s="446">
        <v>0.03327546296296296</v>
      </c>
      <c r="L711" s="198"/>
      <c r="M711" s="198"/>
      <c r="N711" s="485">
        <f>H711+I711+J711+K711+L711+M711</f>
        <v>0.03327546296296296</v>
      </c>
      <c r="O711" s="424"/>
      <c r="P711" s="199"/>
      <c r="Q711" s="205"/>
      <c r="R711" s="457">
        <v>1</v>
      </c>
      <c r="S711" s="200"/>
      <c r="T711" s="200"/>
      <c r="U711" s="474">
        <f t="shared" si="31"/>
        <v>1</v>
      </c>
      <c r="V711" s="358">
        <v>1</v>
      </c>
      <c r="W711" s="359">
        <f t="shared" si="32"/>
        <v>1</v>
      </c>
      <c r="X711" s="359"/>
      <c r="Y711" s="359"/>
      <c r="Z711" s="359"/>
      <c r="AA711" s="359"/>
      <c r="AB711" s="359"/>
      <c r="AC711" s="359"/>
      <c r="AD711" s="359"/>
    </row>
    <row r="712" spans="1:30" s="217" customFormat="1" ht="12">
      <c r="A712" s="364">
        <f t="shared" si="30"/>
        <v>708</v>
      </c>
      <c r="B712" s="362" t="s">
        <v>846</v>
      </c>
      <c r="C712" s="362" t="s">
        <v>27</v>
      </c>
      <c r="D712" s="362" t="s">
        <v>1104</v>
      </c>
      <c r="E712" s="362">
        <v>1972</v>
      </c>
      <c r="F712" s="362" t="s">
        <v>390</v>
      </c>
      <c r="G712" s="377" t="s">
        <v>299</v>
      </c>
      <c r="H712" s="203">
        <v>0.03328703703703704</v>
      </c>
      <c r="I712" s="207"/>
      <c r="J712" s="227"/>
      <c r="K712" s="446"/>
      <c r="L712" s="198"/>
      <c r="M712" s="198"/>
      <c r="N712" s="485">
        <f>H712+I712+J712+K712+L712+M712</f>
        <v>0.03328703703703704</v>
      </c>
      <c r="O712" s="424">
        <v>1</v>
      </c>
      <c r="P712" s="199"/>
      <c r="Q712" s="205"/>
      <c r="R712" s="457"/>
      <c r="S712" s="200"/>
      <c r="T712" s="200"/>
      <c r="U712" s="474">
        <f t="shared" si="31"/>
        <v>1</v>
      </c>
      <c r="V712" s="358">
        <v>1</v>
      </c>
      <c r="W712" s="359">
        <f t="shared" si="32"/>
        <v>1</v>
      </c>
      <c r="X712" s="359"/>
      <c r="Y712" s="359"/>
      <c r="Z712" s="359"/>
      <c r="AA712" s="359"/>
      <c r="AB712" s="359"/>
      <c r="AC712" s="359"/>
      <c r="AD712" s="359"/>
    </row>
    <row r="713" spans="1:30" s="217" customFormat="1" ht="12">
      <c r="A713" s="364">
        <f t="shared" si="30"/>
        <v>709</v>
      </c>
      <c r="B713" s="361" t="s">
        <v>3859</v>
      </c>
      <c r="C713" s="361" t="s">
        <v>3794</v>
      </c>
      <c r="D713" s="362" t="s">
        <v>1104</v>
      </c>
      <c r="E713" s="361" t="s">
        <v>3861</v>
      </c>
      <c r="F713" s="361" t="s">
        <v>390</v>
      </c>
      <c r="G713" s="363" t="s">
        <v>3860</v>
      </c>
      <c r="H713" s="203"/>
      <c r="I713" s="196">
        <v>0.03333333333333333</v>
      </c>
      <c r="J713" s="227"/>
      <c r="K713" s="446"/>
      <c r="L713" s="198"/>
      <c r="M713" s="198"/>
      <c r="N713" s="485">
        <f>H713+I713+J713+K713+L713+M713</f>
        <v>0.03333333333333333</v>
      </c>
      <c r="O713" s="424"/>
      <c r="P713" s="199">
        <v>1</v>
      </c>
      <c r="Q713" s="205"/>
      <c r="R713" s="457"/>
      <c r="S713" s="200"/>
      <c r="T713" s="200"/>
      <c r="U713" s="474">
        <f t="shared" si="31"/>
        <v>1</v>
      </c>
      <c r="V713" s="358">
        <v>1</v>
      </c>
      <c r="W713" s="359">
        <f t="shared" si="32"/>
        <v>1</v>
      </c>
      <c r="X713" s="359"/>
      <c r="Y713" s="359"/>
      <c r="Z713" s="359"/>
      <c r="AA713" s="359"/>
      <c r="AB713" s="359"/>
      <c r="AC713" s="359"/>
      <c r="AD713" s="359"/>
    </row>
    <row r="714" spans="1:30" s="217" customFormat="1" ht="12">
      <c r="A714" s="364">
        <f t="shared" si="30"/>
        <v>710</v>
      </c>
      <c r="B714" s="375" t="s">
        <v>1739</v>
      </c>
      <c r="C714" s="375" t="s">
        <v>1118</v>
      </c>
      <c r="D714" s="208" t="s">
        <v>1104</v>
      </c>
      <c r="E714" s="375" t="s">
        <v>3840</v>
      </c>
      <c r="F714" s="208" t="s">
        <v>390</v>
      </c>
      <c r="G714" s="376" t="s">
        <v>97</v>
      </c>
      <c r="H714" s="203"/>
      <c r="I714" s="223"/>
      <c r="J714" s="227"/>
      <c r="K714" s="446">
        <v>0.03333333333333333</v>
      </c>
      <c r="L714" s="198"/>
      <c r="M714" s="198"/>
      <c r="N714" s="485">
        <f>H714+I714+J714+K714+L714+M714</f>
        <v>0.03333333333333333</v>
      </c>
      <c r="O714" s="424"/>
      <c r="P714" s="199"/>
      <c r="Q714" s="205"/>
      <c r="R714" s="457">
        <v>1</v>
      </c>
      <c r="S714" s="200"/>
      <c r="T714" s="200"/>
      <c r="U714" s="474">
        <f t="shared" si="31"/>
        <v>1</v>
      </c>
      <c r="V714" s="374">
        <v>1</v>
      </c>
      <c r="W714" s="359">
        <f t="shared" si="32"/>
        <v>1</v>
      </c>
      <c r="X714" s="359"/>
      <c r="Y714" s="359"/>
      <c r="Z714" s="359"/>
      <c r="AA714" s="359"/>
      <c r="AB714" s="359"/>
      <c r="AC714" s="359"/>
      <c r="AD714" s="359"/>
    </row>
    <row r="715" spans="1:30" s="217" customFormat="1" ht="12">
      <c r="A715" s="364">
        <f t="shared" si="30"/>
        <v>711</v>
      </c>
      <c r="B715" s="238" t="s">
        <v>2712</v>
      </c>
      <c r="C715" s="238" t="s">
        <v>3744</v>
      </c>
      <c r="D715" s="362" t="s">
        <v>1104</v>
      </c>
      <c r="E715" s="380">
        <v>1979</v>
      </c>
      <c r="F715" s="238" t="s">
        <v>390</v>
      </c>
      <c r="G715" s="381" t="s">
        <v>1857</v>
      </c>
      <c r="H715" s="437"/>
      <c r="I715" s="285"/>
      <c r="J715" s="282"/>
      <c r="K715" s="449"/>
      <c r="L715" s="280">
        <v>0.03335648148148148</v>
      </c>
      <c r="M715" s="238"/>
      <c r="N715" s="485">
        <f>H715+I715+J715+K715+L715+M715</f>
        <v>0.03335648148148148</v>
      </c>
      <c r="O715" s="428"/>
      <c r="P715" s="285"/>
      <c r="Q715" s="286"/>
      <c r="R715" s="462"/>
      <c r="S715" s="239">
        <v>1</v>
      </c>
      <c r="T715" s="239"/>
      <c r="U715" s="474">
        <f t="shared" si="31"/>
        <v>1</v>
      </c>
      <c r="V715" s="359">
        <v>1</v>
      </c>
      <c r="W715" s="359">
        <f t="shared" si="32"/>
        <v>1</v>
      </c>
      <c r="X715" s="359"/>
      <c r="Y715" s="359"/>
      <c r="Z715" s="359"/>
      <c r="AA715" s="359"/>
      <c r="AB715" s="359"/>
      <c r="AC715" s="359"/>
      <c r="AD715" s="359"/>
    </row>
    <row r="716" spans="1:30" s="217" customFormat="1" ht="12">
      <c r="A716" s="364">
        <f t="shared" si="30"/>
        <v>712</v>
      </c>
      <c r="B716" s="208" t="s">
        <v>1740</v>
      </c>
      <c r="C716" s="208" t="s">
        <v>3794</v>
      </c>
      <c r="D716" s="208" t="s">
        <v>1104</v>
      </c>
      <c r="E716" s="372" t="s">
        <v>3746</v>
      </c>
      <c r="F716" s="208" t="s">
        <v>390</v>
      </c>
      <c r="G716" s="373" t="s">
        <v>97</v>
      </c>
      <c r="H716" s="225"/>
      <c r="I716" s="199"/>
      <c r="J716" s="227"/>
      <c r="K716" s="446">
        <v>0.03335648148148148</v>
      </c>
      <c r="L716" s="198"/>
      <c r="M716" s="208"/>
      <c r="N716" s="485">
        <f>H716+I716+J716+K716+L716+M716</f>
        <v>0.03335648148148148</v>
      </c>
      <c r="O716" s="424"/>
      <c r="P716" s="199"/>
      <c r="Q716" s="205"/>
      <c r="R716" s="457">
        <v>1</v>
      </c>
      <c r="S716" s="200"/>
      <c r="T716" s="200"/>
      <c r="U716" s="474">
        <f t="shared" si="31"/>
        <v>1</v>
      </c>
      <c r="V716" s="358">
        <v>1</v>
      </c>
      <c r="W716" s="359">
        <f t="shared" si="32"/>
        <v>1</v>
      </c>
      <c r="X716" s="359"/>
      <c r="Y716" s="359"/>
      <c r="Z716" s="359"/>
      <c r="AA716" s="359"/>
      <c r="AB716" s="359"/>
      <c r="AC716" s="359"/>
      <c r="AD716" s="359"/>
    </row>
    <row r="717" spans="1:30" s="217" customFormat="1" ht="12">
      <c r="A717" s="364">
        <f t="shared" si="30"/>
        <v>713</v>
      </c>
      <c r="B717" s="362" t="s">
        <v>1833</v>
      </c>
      <c r="C717" s="362" t="s">
        <v>1713</v>
      </c>
      <c r="D717" s="362" t="s">
        <v>1104</v>
      </c>
      <c r="E717" s="362">
        <v>1958</v>
      </c>
      <c r="F717" s="362" t="s">
        <v>390</v>
      </c>
      <c r="G717" s="365" t="s">
        <v>118</v>
      </c>
      <c r="H717" s="203"/>
      <c r="I717" s="281"/>
      <c r="J717" s="282"/>
      <c r="K717" s="449"/>
      <c r="L717" s="280">
        <v>0.033368055555555554</v>
      </c>
      <c r="M717" s="273"/>
      <c r="N717" s="485">
        <f>H717+I717+J717+K717+L717+M717</f>
        <v>0.033368055555555554</v>
      </c>
      <c r="O717" s="428"/>
      <c r="P717" s="285"/>
      <c r="Q717" s="286"/>
      <c r="R717" s="462"/>
      <c r="S717" s="239">
        <v>1</v>
      </c>
      <c r="T717" s="239"/>
      <c r="U717" s="476">
        <f t="shared" si="31"/>
        <v>1</v>
      </c>
      <c r="V717" s="366">
        <v>1</v>
      </c>
      <c r="W717" s="359">
        <f t="shared" si="32"/>
        <v>1</v>
      </c>
      <c r="X717" s="359"/>
      <c r="Y717" s="359"/>
      <c r="Z717" s="359"/>
      <c r="AA717" s="359"/>
      <c r="AB717" s="359"/>
      <c r="AC717" s="359"/>
      <c r="AD717" s="359"/>
    </row>
    <row r="718" spans="1:30" s="217" customFormat="1" ht="12">
      <c r="A718" s="364">
        <f t="shared" si="30"/>
        <v>714</v>
      </c>
      <c r="B718" s="361" t="s">
        <v>2703</v>
      </c>
      <c r="C718" s="361" t="s">
        <v>1713</v>
      </c>
      <c r="D718" s="362" t="s">
        <v>1104</v>
      </c>
      <c r="E718" s="361">
        <v>1960</v>
      </c>
      <c r="F718" s="361" t="s">
        <v>390</v>
      </c>
      <c r="G718" s="363" t="s">
        <v>1610</v>
      </c>
      <c r="H718" s="203"/>
      <c r="I718" s="196"/>
      <c r="J718" s="227"/>
      <c r="K718" s="446"/>
      <c r="L718" s="255">
        <v>0.033368055555555554</v>
      </c>
      <c r="M718" s="198"/>
      <c r="N718" s="485">
        <f>H718+I718+J718+K718+L718+M718</f>
        <v>0.033368055555555554</v>
      </c>
      <c r="O718" s="424"/>
      <c r="P718" s="199"/>
      <c r="Q718" s="205"/>
      <c r="R718" s="457"/>
      <c r="S718" s="200">
        <v>1</v>
      </c>
      <c r="T718" s="200"/>
      <c r="U718" s="474">
        <f t="shared" si="31"/>
        <v>1</v>
      </c>
      <c r="V718" s="359">
        <v>1</v>
      </c>
      <c r="W718" s="359">
        <f t="shared" si="32"/>
        <v>1</v>
      </c>
      <c r="X718" s="359"/>
      <c r="Y718" s="359"/>
      <c r="Z718" s="359"/>
      <c r="AA718" s="359"/>
      <c r="AB718" s="359"/>
      <c r="AC718" s="359"/>
      <c r="AD718" s="359"/>
    </row>
    <row r="719" spans="1:30" s="217" customFormat="1" ht="12">
      <c r="A719" s="364">
        <f t="shared" si="30"/>
        <v>715</v>
      </c>
      <c r="B719" s="361" t="s">
        <v>1741</v>
      </c>
      <c r="C719" s="361" t="s">
        <v>27</v>
      </c>
      <c r="D719" s="362" t="s">
        <v>1104</v>
      </c>
      <c r="E719" s="361" t="s">
        <v>3730</v>
      </c>
      <c r="F719" s="361" t="s">
        <v>390</v>
      </c>
      <c r="G719" s="363" t="s">
        <v>3801</v>
      </c>
      <c r="H719" s="203"/>
      <c r="I719" s="196"/>
      <c r="J719" s="227"/>
      <c r="K719" s="446">
        <v>0.03341435185185185</v>
      </c>
      <c r="L719" s="198"/>
      <c r="M719" s="198"/>
      <c r="N719" s="485">
        <f>H719+I719+J719+K719+L719+M719</f>
        <v>0.03341435185185185</v>
      </c>
      <c r="O719" s="424"/>
      <c r="P719" s="199"/>
      <c r="Q719" s="205"/>
      <c r="R719" s="457">
        <v>1</v>
      </c>
      <c r="S719" s="200"/>
      <c r="T719" s="200"/>
      <c r="U719" s="474">
        <f t="shared" si="31"/>
        <v>1</v>
      </c>
      <c r="V719" s="358">
        <v>1</v>
      </c>
      <c r="W719" s="359">
        <f t="shared" si="32"/>
        <v>1</v>
      </c>
      <c r="X719" s="359"/>
      <c r="Y719" s="359"/>
      <c r="Z719" s="359"/>
      <c r="AA719" s="359"/>
      <c r="AB719" s="359"/>
      <c r="AC719" s="359"/>
      <c r="AD719" s="359"/>
    </row>
    <row r="720" spans="1:30" s="217" customFormat="1" ht="12">
      <c r="A720" s="364">
        <f t="shared" si="30"/>
        <v>716</v>
      </c>
      <c r="B720" s="361" t="s">
        <v>264</v>
      </c>
      <c r="C720" s="361" t="s">
        <v>69</v>
      </c>
      <c r="D720" s="362" t="s">
        <v>1104</v>
      </c>
      <c r="E720" s="361" t="s">
        <v>3802</v>
      </c>
      <c r="F720" s="361" t="s">
        <v>390</v>
      </c>
      <c r="G720" s="363" t="s">
        <v>265</v>
      </c>
      <c r="H720" s="203"/>
      <c r="I720" s="196">
        <v>0.033414351851851855</v>
      </c>
      <c r="J720" s="227"/>
      <c r="K720" s="446"/>
      <c r="L720" s="198"/>
      <c r="M720" s="198"/>
      <c r="N720" s="485">
        <f>H720+I720+J720+K720+L720+M720</f>
        <v>0.033414351851851855</v>
      </c>
      <c r="O720" s="424"/>
      <c r="P720" s="199">
        <v>1</v>
      </c>
      <c r="Q720" s="205"/>
      <c r="R720" s="458"/>
      <c r="S720" s="200"/>
      <c r="T720" s="200"/>
      <c r="U720" s="474">
        <f t="shared" si="31"/>
        <v>1</v>
      </c>
      <c r="V720" s="358">
        <v>1</v>
      </c>
      <c r="W720" s="359">
        <f t="shared" si="32"/>
        <v>1</v>
      </c>
      <c r="X720" s="359"/>
      <c r="Y720" s="359"/>
      <c r="Z720" s="359"/>
      <c r="AA720" s="359"/>
      <c r="AB720" s="359"/>
      <c r="AC720" s="359"/>
      <c r="AD720" s="359"/>
    </row>
    <row r="721" spans="1:30" s="217" customFormat="1" ht="12">
      <c r="A721" s="364">
        <f t="shared" si="30"/>
        <v>717</v>
      </c>
      <c r="B721" s="208" t="s">
        <v>1742</v>
      </c>
      <c r="C721" s="208" t="s">
        <v>1</v>
      </c>
      <c r="D721" s="208" t="s">
        <v>1104</v>
      </c>
      <c r="E721" s="372" t="s">
        <v>3830</v>
      </c>
      <c r="F721" s="208" t="s">
        <v>390</v>
      </c>
      <c r="G721" s="373" t="s">
        <v>1743</v>
      </c>
      <c r="H721" s="225"/>
      <c r="I721" s="199"/>
      <c r="J721" s="227"/>
      <c r="K721" s="446">
        <v>0.03355324074074074</v>
      </c>
      <c r="L721" s="198"/>
      <c r="M721" s="208"/>
      <c r="N721" s="485">
        <f>H721+I721+J721+K721+L721+M721</f>
        <v>0.03355324074074074</v>
      </c>
      <c r="O721" s="424"/>
      <c r="P721" s="199"/>
      <c r="Q721" s="205"/>
      <c r="R721" s="458">
        <v>1</v>
      </c>
      <c r="S721" s="200"/>
      <c r="T721" s="200"/>
      <c r="U721" s="474">
        <f t="shared" si="31"/>
        <v>1</v>
      </c>
      <c r="V721" s="358">
        <v>1</v>
      </c>
      <c r="W721" s="359">
        <f t="shared" si="32"/>
        <v>1</v>
      </c>
      <c r="X721" s="359"/>
      <c r="Y721" s="359"/>
      <c r="Z721" s="359"/>
      <c r="AA721" s="359"/>
      <c r="AB721" s="359"/>
      <c r="AC721" s="359"/>
      <c r="AD721" s="359"/>
    </row>
    <row r="722" spans="1:30" s="217" customFormat="1" ht="12">
      <c r="A722" s="364">
        <f t="shared" si="30"/>
        <v>718</v>
      </c>
      <c r="B722" s="361" t="s">
        <v>1389</v>
      </c>
      <c r="C722" s="361" t="s">
        <v>3778</v>
      </c>
      <c r="D722" s="362" t="s">
        <v>1104</v>
      </c>
      <c r="E722" s="361" t="s">
        <v>3806</v>
      </c>
      <c r="F722" s="361" t="s">
        <v>390</v>
      </c>
      <c r="G722" s="363" t="s">
        <v>3714</v>
      </c>
      <c r="H722" s="203"/>
      <c r="I722" s="196"/>
      <c r="J722" s="227"/>
      <c r="K722" s="446">
        <v>0.03359953703703703</v>
      </c>
      <c r="L722" s="198"/>
      <c r="M722" s="198"/>
      <c r="N722" s="485">
        <f>H722+I722+J722+K722+L722+M722</f>
        <v>0.03359953703703703</v>
      </c>
      <c r="O722" s="424"/>
      <c r="P722" s="199"/>
      <c r="Q722" s="205"/>
      <c r="R722" s="458">
        <v>1</v>
      </c>
      <c r="S722" s="200"/>
      <c r="T722" s="200"/>
      <c r="U722" s="474">
        <f t="shared" si="31"/>
        <v>1</v>
      </c>
      <c r="V722" s="358">
        <v>1</v>
      </c>
      <c r="W722" s="359">
        <f t="shared" si="32"/>
        <v>1</v>
      </c>
      <c r="X722" s="359"/>
      <c r="Y722" s="359"/>
      <c r="Z722" s="359"/>
      <c r="AA722" s="359"/>
      <c r="AB722" s="359"/>
      <c r="AC722" s="359"/>
      <c r="AD722" s="359"/>
    </row>
    <row r="723" spans="1:30" s="319" customFormat="1" ht="12">
      <c r="A723" s="320">
        <f t="shared" si="30"/>
        <v>719</v>
      </c>
      <c r="B723" s="322" t="s">
        <v>1282</v>
      </c>
      <c r="C723" s="322" t="s">
        <v>344</v>
      </c>
      <c r="D723" s="324" t="s">
        <v>1103</v>
      </c>
      <c r="E723" s="322" t="s">
        <v>3720</v>
      </c>
      <c r="F723" s="322" t="s">
        <v>390</v>
      </c>
      <c r="G723" s="332" t="s">
        <v>3729</v>
      </c>
      <c r="H723" s="206"/>
      <c r="I723" s="233"/>
      <c r="J723" s="228">
        <v>0.03361111111111111</v>
      </c>
      <c r="K723" s="447"/>
      <c r="L723" s="299"/>
      <c r="M723" s="198"/>
      <c r="N723" s="486">
        <f>H723+I723+J723+K723+L723+M723</f>
        <v>0.03361111111111111</v>
      </c>
      <c r="O723" s="426"/>
      <c r="P723" s="232"/>
      <c r="Q723" s="234">
        <v>1</v>
      </c>
      <c r="R723" s="455"/>
      <c r="S723" s="202"/>
      <c r="T723" s="200"/>
      <c r="U723" s="472">
        <f t="shared" si="31"/>
        <v>1</v>
      </c>
      <c r="V723" s="316">
        <v>1</v>
      </c>
      <c r="W723" s="359">
        <f t="shared" si="32"/>
        <v>1</v>
      </c>
      <c r="X723" s="317"/>
      <c r="Y723" s="317"/>
      <c r="Z723" s="317"/>
      <c r="AA723" s="317"/>
      <c r="AB723" s="317"/>
      <c r="AC723" s="317"/>
      <c r="AD723" s="317"/>
    </row>
    <row r="724" spans="1:30" s="217" customFormat="1" ht="12">
      <c r="A724" s="364">
        <f t="shared" si="30"/>
        <v>720</v>
      </c>
      <c r="B724" s="361" t="s">
        <v>1744</v>
      </c>
      <c r="C724" s="361" t="s">
        <v>3744</v>
      </c>
      <c r="D724" s="362" t="s">
        <v>1104</v>
      </c>
      <c r="E724" s="361" t="s">
        <v>3787</v>
      </c>
      <c r="F724" s="361" t="s">
        <v>390</v>
      </c>
      <c r="G724" s="363" t="s">
        <v>263</v>
      </c>
      <c r="H724" s="203"/>
      <c r="I724" s="196"/>
      <c r="J724" s="227"/>
      <c r="K724" s="446">
        <v>0.03361111111111111</v>
      </c>
      <c r="L724" s="198"/>
      <c r="M724" s="198"/>
      <c r="N724" s="485">
        <f>H724+I724+J724+K724+L724+M724</f>
        <v>0.03361111111111111</v>
      </c>
      <c r="O724" s="424"/>
      <c r="P724" s="199"/>
      <c r="Q724" s="205"/>
      <c r="R724" s="457">
        <v>1</v>
      </c>
      <c r="S724" s="200"/>
      <c r="T724" s="200"/>
      <c r="U724" s="474">
        <f t="shared" si="31"/>
        <v>1</v>
      </c>
      <c r="V724" s="358">
        <v>1</v>
      </c>
      <c r="W724" s="359">
        <f t="shared" si="32"/>
        <v>1</v>
      </c>
      <c r="X724" s="359"/>
      <c r="Y724" s="359"/>
      <c r="Z724" s="359"/>
      <c r="AA724" s="359"/>
      <c r="AB724" s="359"/>
      <c r="AC724" s="359"/>
      <c r="AD724" s="359"/>
    </row>
    <row r="725" spans="1:30" s="217" customFormat="1" ht="12">
      <c r="A725" s="364">
        <f t="shared" si="30"/>
        <v>721</v>
      </c>
      <c r="B725" s="361" t="s">
        <v>2716</v>
      </c>
      <c r="C725" s="361" t="s">
        <v>70</v>
      </c>
      <c r="D725" s="362" t="s">
        <v>1104</v>
      </c>
      <c r="E725" s="361">
        <v>1965</v>
      </c>
      <c r="F725" s="361" t="s">
        <v>390</v>
      </c>
      <c r="G725" s="363" t="s">
        <v>2905</v>
      </c>
      <c r="H725" s="203"/>
      <c r="I725" s="196"/>
      <c r="J725" s="227"/>
      <c r="K725" s="446"/>
      <c r="L725" s="255">
        <v>0.03362268518518518</v>
      </c>
      <c r="M725" s="198"/>
      <c r="N725" s="485">
        <f>H725+I725+J725+K725+L725+M725</f>
        <v>0.03362268518518518</v>
      </c>
      <c r="O725" s="424"/>
      <c r="P725" s="199"/>
      <c r="Q725" s="205"/>
      <c r="R725" s="457"/>
      <c r="S725" s="200">
        <v>1</v>
      </c>
      <c r="T725" s="200"/>
      <c r="U725" s="474">
        <f t="shared" si="31"/>
        <v>1</v>
      </c>
      <c r="V725" s="359">
        <v>1</v>
      </c>
      <c r="W725" s="359">
        <f t="shared" si="32"/>
        <v>1</v>
      </c>
      <c r="X725" s="359"/>
      <c r="Y725" s="359"/>
      <c r="Z725" s="359"/>
      <c r="AA725" s="359"/>
      <c r="AB725" s="359"/>
      <c r="AC725" s="359"/>
      <c r="AD725" s="359"/>
    </row>
    <row r="726" spans="1:30" s="217" customFormat="1" ht="12">
      <c r="A726" s="364">
        <f t="shared" si="30"/>
        <v>722</v>
      </c>
      <c r="B726" s="361" t="s">
        <v>3844</v>
      </c>
      <c r="C726" s="361" t="s">
        <v>3845</v>
      </c>
      <c r="D726" s="362" t="s">
        <v>1104</v>
      </c>
      <c r="E726" s="361" t="s">
        <v>3806</v>
      </c>
      <c r="F726" s="361" t="s">
        <v>390</v>
      </c>
      <c r="G726" s="363" t="s">
        <v>3801</v>
      </c>
      <c r="H726" s="211"/>
      <c r="I726" s="196">
        <v>0.03363425925925926</v>
      </c>
      <c r="J726" s="227"/>
      <c r="K726" s="446"/>
      <c r="L726" s="198"/>
      <c r="M726" s="198"/>
      <c r="N726" s="485">
        <f>H726+I726+J726+K726+L726+M726</f>
        <v>0.03363425925925926</v>
      </c>
      <c r="O726" s="424"/>
      <c r="P726" s="199">
        <v>1</v>
      </c>
      <c r="Q726" s="205"/>
      <c r="R726" s="458"/>
      <c r="S726" s="200"/>
      <c r="T726" s="200"/>
      <c r="U726" s="474">
        <f t="shared" si="31"/>
        <v>1</v>
      </c>
      <c r="V726" s="358">
        <v>1</v>
      </c>
      <c r="W726" s="359">
        <f t="shared" si="32"/>
        <v>1</v>
      </c>
      <c r="X726" s="359"/>
      <c r="Y726" s="359"/>
      <c r="Z726" s="359"/>
      <c r="AA726" s="359"/>
      <c r="AB726" s="359"/>
      <c r="AC726" s="359"/>
      <c r="AD726" s="359"/>
    </row>
    <row r="727" spans="1:30" s="217" customFormat="1" ht="12">
      <c r="A727" s="364">
        <f t="shared" si="30"/>
        <v>723</v>
      </c>
      <c r="B727" s="362" t="s">
        <v>2724</v>
      </c>
      <c r="C727" s="362" t="s">
        <v>150</v>
      </c>
      <c r="D727" s="362" t="s">
        <v>1104</v>
      </c>
      <c r="E727" s="362">
        <v>1976</v>
      </c>
      <c r="F727" s="362" t="s">
        <v>390</v>
      </c>
      <c r="G727" s="365" t="s">
        <v>3758</v>
      </c>
      <c r="H727" s="203"/>
      <c r="I727" s="284"/>
      <c r="J727" s="282"/>
      <c r="K727" s="449"/>
      <c r="L727" s="280">
        <v>0.03363425925925926</v>
      </c>
      <c r="M727" s="273"/>
      <c r="N727" s="485">
        <f>H727+I727+J727+K727+L727+M727</f>
        <v>0.03363425925925926</v>
      </c>
      <c r="O727" s="428"/>
      <c r="P727" s="285"/>
      <c r="Q727" s="286"/>
      <c r="R727" s="462"/>
      <c r="S727" s="239">
        <v>1</v>
      </c>
      <c r="T727" s="239"/>
      <c r="U727" s="476">
        <f t="shared" si="31"/>
        <v>1</v>
      </c>
      <c r="V727" s="366">
        <v>1</v>
      </c>
      <c r="W727" s="359">
        <f t="shared" si="32"/>
        <v>1</v>
      </c>
      <c r="X727" s="359"/>
      <c r="Y727" s="359"/>
      <c r="Z727" s="359"/>
      <c r="AA727" s="359"/>
      <c r="AB727" s="359"/>
      <c r="AC727" s="359"/>
      <c r="AD727" s="359"/>
    </row>
    <row r="728" spans="1:30" s="217" customFormat="1" ht="12">
      <c r="A728" s="364">
        <f t="shared" si="30"/>
        <v>724</v>
      </c>
      <c r="B728" s="361" t="s">
        <v>255</v>
      </c>
      <c r="C728" s="361" t="s">
        <v>3785</v>
      </c>
      <c r="D728" s="362" t="s">
        <v>1104</v>
      </c>
      <c r="E728" s="361" t="s">
        <v>170</v>
      </c>
      <c r="F728" s="361" t="s">
        <v>390</v>
      </c>
      <c r="G728" s="363" t="s">
        <v>3860</v>
      </c>
      <c r="H728" s="203"/>
      <c r="I728" s="196">
        <v>0.03364583333333333</v>
      </c>
      <c r="J728" s="227"/>
      <c r="K728" s="446"/>
      <c r="L728" s="198"/>
      <c r="M728" s="198"/>
      <c r="N728" s="485">
        <f>H728+I728+J728+K728+L728+M728</f>
        <v>0.03364583333333333</v>
      </c>
      <c r="O728" s="424"/>
      <c r="P728" s="199">
        <v>1</v>
      </c>
      <c r="Q728" s="205"/>
      <c r="R728" s="458"/>
      <c r="S728" s="200"/>
      <c r="T728" s="200"/>
      <c r="U728" s="474">
        <f t="shared" si="31"/>
        <v>1</v>
      </c>
      <c r="V728" s="358">
        <v>1</v>
      </c>
      <c r="W728" s="359">
        <f t="shared" si="32"/>
        <v>1</v>
      </c>
      <c r="X728" s="359"/>
      <c r="Y728" s="359"/>
      <c r="Z728" s="359"/>
      <c r="AA728" s="359"/>
      <c r="AB728" s="359"/>
      <c r="AC728" s="359"/>
      <c r="AD728" s="359"/>
    </row>
    <row r="729" spans="1:30" s="217" customFormat="1" ht="12">
      <c r="A729" s="364">
        <f t="shared" si="30"/>
        <v>725</v>
      </c>
      <c r="B729" s="361" t="s">
        <v>2731</v>
      </c>
      <c r="C729" s="361" t="s">
        <v>3718</v>
      </c>
      <c r="D729" s="362" t="s">
        <v>1104</v>
      </c>
      <c r="E729" s="361">
        <v>1974</v>
      </c>
      <c r="F729" s="361" t="s">
        <v>390</v>
      </c>
      <c r="G729" s="363" t="s">
        <v>726</v>
      </c>
      <c r="H729" s="203"/>
      <c r="I729" s="196"/>
      <c r="J729" s="227"/>
      <c r="K729" s="446"/>
      <c r="L729" s="255">
        <v>0.03364583333333333</v>
      </c>
      <c r="M729" s="198"/>
      <c r="N729" s="485">
        <f>H729+I729+J729+K729+L729+M729</f>
        <v>0.03364583333333333</v>
      </c>
      <c r="O729" s="424"/>
      <c r="P729" s="199"/>
      <c r="Q729" s="205"/>
      <c r="R729" s="458"/>
      <c r="S729" s="200">
        <v>1</v>
      </c>
      <c r="T729" s="200"/>
      <c r="U729" s="474">
        <f t="shared" si="31"/>
        <v>1</v>
      </c>
      <c r="V729" s="359">
        <v>1</v>
      </c>
      <c r="W729" s="359">
        <f t="shared" si="32"/>
        <v>1</v>
      </c>
      <c r="X729" s="359"/>
      <c r="Y729" s="359"/>
      <c r="Z729" s="359"/>
      <c r="AA729" s="359"/>
      <c r="AB729" s="359"/>
      <c r="AC729" s="359"/>
      <c r="AD729" s="359"/>
    </row>
    <row r="730" spans="1:30" s="217" customFormat="1" ht="12">
      <c r="A730" s="364">
        <f t="shared" si="30"/>
        <v>726</v>
      </c>
      <c r="B730" s="208" t="s">
        <v>1745</v>
      </c>
      <c r="C730" s="208" t="s">
        <v>1020</v>
      </c>
      <c r="D730" s="208" t="s">
        <v>1104</v>
      </c>
      <c r="E730" s="372" t="s">
        <v>3720</v>
      </c>
      <c r="F730" s="208" t="s">
        <v>390</v>
      </c>
      <c r="G730" s="373" t="s">
        <v>1746</v>
      </c>
      <c r="H730" s="225"/>
      <c r="I730" s="199"/>
      <c r="J730" s="227"/>
      <c r="K730" s="446">
        <v>0.03364583333333333</v>
      </c>
      <c r="L730" s="198"/>
      <c r="M730" s="208"/>
      <c r="N730" s="485">
        <f>H730+I730+J730+K730+L730+M730</f>
        <v>0.03364583333333333</v>
      </c>
      <c r="O730" s="424"/>
      <c r="P730" s="199"/>
      <c r="Q730" s="205"/>
      <c r="R730" s="458">
        <v>1</v>
      </c>
      <c r="S730" s="200"/>
      <c r="T730" s="200"/>
      <c r="U730" s="474">
        <f t="shared" si="31"/>
        <v>1</v>
      </c>
      <c r="V730" s="358">
        <v>1</v>
      </c>
      <c r="W730" s="359">
        <f t="shared" si="32"/>
        <v>1</v>
      </c>
      <c r="X730" s="359"/>
      <c r="Y730" s="359"/>
      <c r="Z730" s="359"/>
      <c r="AA730" s="359"/>
      <c r="AB730" s="359"/>
      <c r="AC730" s="359"/>
      <c r="AD730" s="359"/>
    </row>
    <row r="731" spans="1:30" s="217" customFormat="1" ht="12">
      <c r="A731" s="364">
        <f t="shared" si="30"/>
        <v>727</v>
      </c>
      <c r="B731" s="361" t="s">
        <v>248</v>
      </c>
      <c r="C731" s="361" t="s">
        <v>249</v>
      </c>
      <c r="D731" s="362" t="s">
        <v>1104</v>
      </c>
      <c r="E731" s="361" t="s">
        <v>3830</v>
      </c>
      <c r="F731" s="361" t="s">
        <v>955</v>
      </c>
      <c r="G731" s="363" t="s">
        <v>251</v>
      </c>
      <c r="H731" s="203"/>
      <c r="I731" s="196">
        <v>0.03365740740740741</v>
      </c>
      <c r="J731" s="227"/>
      <c r="K731" s="446"/>
      <c r="L731" s="198"/>
      <c r="M731" s="198"/>
      <c r="N731" s="485">
        <f>H731+I731+J731+K731+L731+M731</f>
        <v>0.03365740740740741</v>
      </c>
      <c r="O731" s="424"/>
      <c r="P731" s="199">
        <v>1</v>
      </c>
      <c r="Q731" s="205"/>
      <c r="R731" s="458"/>
      <c r="S731" s="200"/>
      <c r="T731" s="200"/>
      <c r="U731" s="474">
        <f t="shared" si="31"/>
        <v>1</v>
      </c>
      <c r="V731" s="358">
        <v>1</v>
      </c>
      <c r="W731" s="359">
        <f t="shared" si="32"/>
        <v>1</v>
      </c>
      <c r="X731" s="359"/>
      <c r="Y731" s="359"/>
      <c r="Z731" s="359"/>
      <c r="AA731" s="359"/>
      <c r="AB731" s="359"/>
      <c r="AC731" s="359"/>
      <c r="AD731" s="359"/>
    </row>
    <row r="732" spans="1:30" s="217" customFormat="1" ht="12">
      <c r="A732" s="364">
        <f t="shared" si="30"/>
        <v>728</v>
      </c>
      <c r="B732" s="362" t="s">
        <v>1747</v>
      </c>
      <c r="C732" s="362" t="s">
        <v>127</v>
      </c>
      <c r="D732" s="362" t="s">
        <v>1104</v>
      </c>
      <c r="E732" s="362" t="s">
        <v>34</v>
      </c>
      <c r="F732" s="362" t="s">
        <v>390</v>
      </c>
      <c r="G732" s="365" t="s">
        <v>1484</v>
      </c>
      <c r="H732" s="203"/>
      <c r="I732" s="207"/>
      <c r="J732" s="227"/>
      <c r="K732" s="446">
        <v>0.03366898148148148</v>
      </c>
      <c r="L732" s="198"/>
      <c r="M732" s="198"/>
      <c r="N732" s="485">
        <f>H732+I732+J732+K732+L732+M732</f>
        <v>0.03366898148148148</v>
      </c>
      <c r="O732" s="424"/>
      <c r="P732" s="199"/>
      <c r="Q732" s="205"/>
      <c r="R732" s="457">
        <v>1</v>
      </c>
      <c r="S732" s="200"/>
      <c r="T732" s="200"/>
      <c r="U732" s="474">
        <f t="shared" si="31"/>
        <v>1</v>
      </c>
      <c r="V732" s="358">
        <v>1</v>
      </c>
      <c r="W732" s="359">
        <f t="shared" si="32"/>
        <v>1</v>
      </c>
      <c r="X732" s="359"/>
      <c r="Y732" s="359"/>
      <c r="Z732" s="359"/>
      <c r="AA732" s="359"/>
      <c r="AB732" s="359"/>
      <c r="AC732" s="359"/>
      <c r="AD732" s="359"/>
    </row>
    <row r="733" spans="1:30" s="217" customFormat="1" ht="12">
      <c r="A733" s="364">
        <f t="shared" si="30"/>
        <v>729</v>
      </c>
      <c r="B733" s="361" t="s">
        <v>254</v>
      </c>
      <c r="C733" s="361" t="s">
        <v>3728</v>
      </c>
      <c r="D733" s="362" t="s">
        <v>1104</v>
      </c>
      <c r="E733" s="361" t="s">
        <v>3730</v>
      </c>
      <c r="F733" s="361" t="s">
        <v>390</v>
      </c>
      <c r="G733" s="363" t="s">
        <v>3795</v>
      </c>
      <c r="H733" s="203"/>
      <c r="I733" s="196">
        <v>0.03366898148148148</v>
      </c>
      <c r="J733" s="227"/>
      <c r="K733" s="446"/>
      <c r="L733" s="198"/>
      <c r="M733" s="198"/>
      <c r="N733" s="485">
        <f>H733+I733+J733+K733+L733+M733</f>
        <v>0.03366898148148148</v>
      </c>
      <c r="O733" s="424"/>
      <c r="P733" s="199">
        <v>1</v>
      </c>
      <c r="Q733" s="205"/>
      <c r="R733" s="457"/>
      <c r="S733" s="200"/>
      <c r="T733" s="200"/>
      <c r="U733" s="474">
        <f t="shared" si="31"/>
        <v>1</v>
      </c>
      <c r="V733" s="358">
        <v>1</v>
      </c>
      <c r="W733" s="359">
        <f t="shared" si="32"/>
        <v>1</v>
      </c>
      <c r="X733" s="359"/>
      <c r="Y733" s="359"/>
      <c r="Z733" s="359"/>
      <c r="AA733" s="359"/>
      <c r="AB733" s="359"/>
      <c r="AC733" s="359"/>
      <c r="AD733" s="359"/>
    </row>
    <row r="734" spans="1:30" s="217" customFormat="1" ht="12">
      <c r="A734" s="364">
        <f t="shared" si="30"/>
        <v>730</v>
      </c>
      <c r="B734" s="362" t="s">
        <v>2720</v>
      </c>
      <c r="C734" s="362" t="s">
        <v>36</v>
      </c>
      <c r="D734" s="362" t="s">
        <v>1104</v>
      </c>
      <c r="E734" s="362">
        <v>1976</v>
      </c>
      <c r="F734" s="362" t="s">
        <v>390</v>
      </c>
      <c r="G734" s="365" t="s">
        <v>2479</v>
      </c>
      <c r="H734" s="203"/>
      <c r="I734" s="207"/>
      <c r="J734" s="227"/>
      <c r="K734" s="446"/>
      <c r="L734" s="255">
        <v>0.03369212962962963</v>
      </c>
      <c r="M734" s="198"/>
      <c r="N734" s="485">
        <f>H734+I734+J734+K734+L734+M734</f>
        <v>0.03369212962962963</v>
      </c>
      <c r="O734" s="424"/>
      <c r="P734" s="199"/>
      <c r="Q734" s="205"/>
      <c r="R734" s="458"/>
      <c r="S734" s="200">
        <v>1</v>
      </c>
      <c r="T734" s="200"/>
      <c r="U734" s="474">
        <f t="shared" si="31"/>
        <v>1</v>
      </c>
      <c r="V734" s="359">
        <v>1</v>
      </c>
      <c r="W734" s="359">
        <f t="shared" si="32"/>
        <v>1</v>
      </c>
      <c r="X734" s="359"/>
      <c r="Y734" s="359"/>
      <c r="Z734" s="359"/>
      <c r="AA734" s="359"/>
      <c r="AB734" s="359"/>
      <c r="AC734" s="359"/>
      <c r="AD734" s="359"/>
    </row>
    <row r="735" spans="1:30" s="217" customFormat="1" ht="12">
      <c r="A735" s="364">
        <f t="shared" si="30"/>
        <v>731</v>
      </c>
      <c r="B735" s="361" t="s">
        <v>1305</v>
      </c>
      <c r="C735" s="361" t="s">
        <v>57</v>
      </c>
      <c r="D735" s="362" t="s">
        <v>1104</v>
      </c>
      <c r="E735" s="361" t="s">
        <v>3759</v>
      </c>
      <c r="F735" s="361" t="s">
        <v>390</v>
      </c>
      <c r="G735" s="363" t="s">
        <v>3734</v>
      </c>
      <c r="H735" s="203"/>
      <c r="I735" s="196"/>
      <c r="J735" s="227">
        <v>0.0337037037037037</v>
      </c>
      <c r="K735" s="446"/>
      <c r="L735" s="198"/>
      <c r="M735" s="198"/>
      <c r="N735" s="485">
        <f>H735+I735+J735+K735+L735+M735</f>
        <v>0.0337037037037037</v>
      </c>
      <c r="O735" s="424"/>
      <c r="P735" s="199"/>
      <c r="Q735" s="205">
        <v>1</v>
      </c>
      <c r="R735" s="458"/>
      <c r="S735" s="200"/>
      <c r="T735" s="200"/>
      <c r="U735" s="474">
        <f t="shared" si="31"/>
        <v>1</v>
      </c>
      <c r="V735" s="358">
        <v>1</v>
      </c>
      <c r="W735" s="359">
        <f t="shared" si="32"/>
        <v>1</v>
      </c>
      <c r="X735" s="359"/>
      <c r="Y735" s="359"/>
      <c r="Z735" s="359"/>
      <c r="AA735" s="359"/>
      <c r="AB735" s="359"/>
      <c r="AC735" s="359"/>
      <c r="AD735" s="359"/>
    </row>
    <row r="736" spans="1:30" s="217" customFormat="1" ht="12">
      <c r="A736" s="364">
        <f t="shared" si="30"/>
        <v>732</v>
      </c>
      <c r="B736" s="361" t="s">
        <v>1953</v>
      </c>
      <c r="C736" s="361" t="s">
        <v>3785</v>
      </c>
      <c r="D736" s="362" t="s">
        <v>1104</v>
      </c>
      <c r="E736" s="361">
        <v>1989</v>
      </c>
      <c r="F736" s="361" t="s">
        <v>390</v>
      </c>
      <c r="G736" s="363" t="s">
        <v>3864</v>
      </c>
      <c r="H736" s="203"/>
      <c r="I736" s="196"/>
      <c r="J736" s="227">
        <v>0.03372685185185185</v>
      </c>
      <c r="K736" s="446"/>
      <c r="L736" s="198"/>
      <c r="M736" s="198"/>
      <c r="N736" s="485">
        <f>H736+I736+J736+K736+L736+M736</f>
        <v>0.03372685185185185</v>
      </c>
      <c r="O736" s="424"/>
      <c r="P736" s="199"/>
      <c r="Q736" s="205">
        <v>1</v>
      </c>
      <c r="R736" s="458"/>
      <c r="S736" s="200"/>
      <c r="T736" s="200"/>
      <c r="U736" s="474">
        <f t="shared" si="31"/>
        <v>1</v>
      </c>
      <c r="V736" s="359">
        <v>1</v>
      </c>
      <c r="W736" s="359">
        <f t="shared" si="32"/>
        <v>1</v>
      </c>
      <c r="X736" s="359"/>
      <c r="Y736" s="359"/>
      <c r="Z736" s="359"/>
      <c r="AA736" s="359"/>
      <c r="AB736" s="359"/>
      <c r="AC736" s="359"/>
      <c r="AD736" s="359"/>
    </row>
    <row r="737" spans="1:30" s="217" customFormat="1" ht="12">
      <c r="A737" s="364">
        <f t="shared" si="30"/>
        <v>733</v>
      </c>
      <c r="B737" s="375" t="s">
        <v>2601</v>
      </c>
      <c r="C737" s="375" t="s">
        <v>3845</v>
      </c>
      <c r="D737" s="208" t="s">
        <v>1104</v>
      </c>
      <c r="E737" s="375">
        <v>1967</v>
      </c>
      <c r="F737" s="208" t="s">
        <v>390</v>
      </c>
      <c r="G737" s="376" t="s">
        <v>3344</v>
      </c>
      <c r="H737" s="203"/>
      <c r="I737" s="223"/>
      <c r="J737" s="227"/>
      <c r="K737" s="446"/>
      <c r="L737" s="255">
        <v>0.03377314814814815</v>
      </c>
      <c r="M737" s="198"/>
      <c r="N737" s="485">
        <f>H737+I737+J737+K737+L737+M737</f>
        <v>0.03377314814814815</v>
      </c>
      <c r="O737" s="424"/>
      <c r="P737" s="199"/>
      <c r="Q737" s="205"/>
      <c r="R737" s="457"/>
      <c r="S737" s="200">
        <v>1</v>
      </c>
      <c r="T737" s="200"/>
      <c r="U737" s="474">
        <f t="shared" si="31"/>
        <v>1</v>
      </c>
      <c r="V737" s="359">
        <v>1</v>
      </c>
      <c r="W737" s="359">
        <f t="shared" si="32"/>
        <v>1</v>
      </c>
      <c r="X737" s="359"/>
      <c r="Y737" s="359"/>
      <c r="Z737" s="359"/>
      <c r="AA737" s="359"/>
      <c r="AB737" s="359"/>
      <c r="AC737" s="359"/>
      <c r="AD737" s="359"/>
    </row>
    <row r="738" spans="1:30" s="217" customFormat="1" ht="12">
      <c r="A738" s="364">
        <f t="shared" si="30"/>
        <v>734</v>
      </c>
      <c r="B738" s="208" t="s">
        <v>1339</v>
      </c>
      <c r="C738" s="208" t="s">
        <v>1341</v>
      </c>
      <c r="D738" s="208" t="s">
        <v>1104</v>
      </c>
      <c r="E738" s="372">
        <v>1991</v>
      </c>
      <c r="F738" s="208" t="s">
        <v>390</v>
      </c>
      <c r="G738" s="373" t="s">
        <v>510</v>
      </c>
      <c r="H738" s="225"/>
      <c r="I738" s="199"/>
      <c r="J738" s="227"/>
      <c r="K738" s="446"/>
      <c r="L738" s="255">
        <v>0.033796296296296297</v>
      </c>
      <c r="M738" s="208"/>
      <c r="N738" s="485">
        <f>H738+I738+J738+K738+L738+M738</f>
        <v>0.033796296296296297</v>
      </c>
      <c r="O738" s="424"/>
      <c r="P738" s="199"/>
      <c r="Q738" s="205"/>
      <c r="R738" s="458"/>
      <c r="S738" s="200">
        <v>1</v>
      </c>
      <c r="T738" s="200"/>
      <c r="U738" s="474">
        <f t="shared" si="31"/>
        <v>1</v>
      </c>
      <c r="V738" s="359">
        <v>1</v>
      </c>
      <c r="W738" s="359">
        <f t="shared" si="32"/>
        <v>1</v>
      </c>
      <c r="X738" s="359"/>
      <c r="Y738" s="359"/>
      <c r="Z738" s="359"/>
      <c r="AA738" s="359"/>
      <c r="AB738" s="359"/>
      <c r="AC738" s="359"/>
      <c r="AD738" s="359"/>
    </row>
    <row r="739" spans="1:30" s="217" customFormat="1" ht="12">
      <c r="A739" s="364">
        <f t="shared" si="30"/>
        <v>735</v>
      </c>
      <c r="B739" s="208" t="s">
        <v>2760</v>
      </c>
      <c r="C739" s="208" t="s">
        <v>3741</v>
      </c>
      <c r="D739" s="208" t="s">
        <v>1104</v>
      </c>
      <c r="E739" s="372">
        <v>1982</v>
      </c>
      <c r="F739" s="208" t="s">
        <v>390</v>
      </c>
      <c r="G739" s="373" t="s">
        <v>3758</v>
      </c>
      <c r="H739" s="225"/>
      <c r="I739" s="199"/>
      <c r="J739" s="227"/>
      <c r="K739" s="446"/>
      <c r="L739" s="255">
        <v>0.03380787037037037</v>
      </c>
      <c r="M739" s="208"/>
      <c r="N739" s="485">
        <f>H739+I739+J739+K739+L739+M739</f>
        <v>0.03380787037037037</v>
      </c>
      <c r="O739" s="424"/>
      <c r="P739" s="199"/>
      <c r="Q739" s="205"/>
      <c r="R739" s="458"/>
      <c r="S739" s="200">
        <v>1</v>
      </c>
      <c r="T739" s="200"/>
      <c r="U739" s="474">
        <f t="shared" si="31"/>
        <v>1</v>
      </c>
      <c r="V739" s="359">
        <v>1</v>
      </c>
      <c r="W739" s="359">
        <f t="shared" si="32"/>
        <v>1</v>
      </c>
      <c r="X739" s="359"/>
      <c r="Y739" s="359"/>
      <c r="Z739" s="359"/>
      <c r="AA739" s="359"/>
      <c r="AB739" s="359"/>
      <c r="AC739" s="359"/>
      <c r="AD739" s="359"/>
    </row>
    <row r="740" spans="1:30" s="217" customFormat="1" ht="12">
      <c r="A740" s="364">
        <f t="shared" si="30"/>
        <v>736</v>
      </c>
      <c r="B740" s="362" t="s">
        <v>1427</v>
      </c>
      <c r="C740" s="362" t="s">
        <v>714</v>
      </c>
      <c r="D740" s="362" t="s">
        <v>1104</v>
      </c>
      <c r="E740" s="362">
        <v>1972</v>
      </c>
      <c r="F740" s="362" t="s">
        <v>390</v>
      </c>
      <c r="G740" s="365" t="s">
        <v>515</v>
      </c>
      <c r="H740" s="203"/>
      <c r="I740" s="207"/>
      <c r="J740" s="227"/>
      <c r="K740" s="446"/>
      <c r="L740" s="255">
        <v>0.03383101851851852</v>
      </c>
      <c r="M740" s="198"/>
      <c r="N740" s="485">
        <f>H740+I740+J740+K740+L740+M740</f>
        <v>0.03383101851851852</v>
      </c>
      <c r="O740" s="424"/>
      <c r="P740" s="199"/>
      <c r="Q740" s="205"/>
      <c r="R740" s="458"/>
      <c r="S740" s="200">
        <v>1</v>
      </c>
      <c r="T740" s="200"/>
      <c r="U740" s="474">
        <f t="shared" si="31"/>
        <v>1</v>
      </c>
      <c r="V740" s="359">
        <v>1</v>
      </c>
      <c r="W740" s="359">
        <f t="shared" si="32"/>
        <v>1</v>
      </c>
      <c r="X740" s="359"/>
      <c r="Y740" s="359"/>
      <c r="Z740" s="359"/>
      <c r="AA740" s="359"/>
      <c r="AB740" s="359"/>
      <c r="AC740" s="359"/>
      <c r="AD740" s="359"/>
    </row>
    <row r="741" spans="1:30" s="217" customFormat="1" ht="12">
      <c r="A741" s="364">
        <f t="shared" si="30"/>
        <v>737</v>
      </c>
      <c r="B741" s="208" t="s">
        <v>1749</v>
      </c>
      <c r="C741" s="208" t="s">
        <v>3778</v>
      </c>
      <c r="D741" s="208" t="s">
        <v>1104</v>
      </c>
      <c r="E741" s="372" t="s">
        <v>3840</v>
      </c>
      <c r="F741" s="208" t="s">
        <v>390</v>
      </c>
      <c r="G741" s="373" t="s">
        <v>1750</v>
      </c>
      <c r="H741" s="225"/>
      <c r="I741" s="199"/>
      <c r="J741" s="227"/>
      <c r="K741" s="446">
        <v>0.03387731481481481</v>
      </c>
      <c r="L741" s="198"/>
      <c r="M741" s="208"/>
      <c r="N741" s="485">
        <f>H741+I741+J741+K741+L741+M741</f>
        <v>0.03387731481481481</v>
      </c>
      <c r="O741" s="424"/>
      <c r="P741" s="199"/>
      <c r="Q741" s="205"/>
      <c r="R741" s="458">
        <v>1</v>
      </c>
      <c r="S741" s="200"/>
      <c r="T741" s="200"/>
      <c r="U741" s="474">
        <f t="shared" si="31"/>
        <v>1</v>
      </c>
      <c r="V741" s="358">
        <v>1</v>
      </c>
      <c r="W741" s="359">
        <f t="shared" si="32"/>
        <v>1</v>
      </c>
      <c r="X741" s="359"/>
      <c r="Y741" s="359"/>
      <c r="Z741" s="359"/>
      <c r="AA741" s="359"/>
      <c r="AB741" s="359"/>
      <c r="AC741" s="359"/>
      <c r="AD741" s="359"/>
    </row>
    <row r="742" spans="1:30" s="319" customFormat="1" ht="12">
      <c r="A742" s="320">
        <f t="shared" si="30"/>
        <v>738</v>
      </c>
      <c r="B742" s="322" t="s">
        <v>1389</v>
      </c>
      <c r="C742" s="322" t="s">
        <v>238</v>
      </c>
      <c r="D742" s="324" t="s">
        <v>1103</v>
      </c>
      <c r="E742" s="322" t="s">
        <v>54</v>
      </c>
      <c r="F742" s="322" t="s">
        <v>390</v>
      </c>
      <c r="G742" s="332" t="s">
        <v>263</v>
      </c>
      <c r="H742" s="206"/>
      <c r="I742" s="233"/>
      <c r="J742" s="228">
        <v>0.03387731481481481</v>
      </c>
      <c r="K742" s="447"/>
      <c r="L742" s="299"/>
      <c r="M742" s="198"/>
      <c r="N742" s="486">
        <f>H742+I742+J742+K742+L742+M742</f>
        <v>0.03387731481481481</v>
      </c>
      <c r="O742" s="426"/>
      <c r="P742" s="232"/>
      <c r="Q742" s="234">
        <v>1</v>
      </c>
      <c r="R742" s="455"/>
      <c r="S742" s="202"/>
      <c r="T742" s="200"/>
      <c r="U742" s="472">
        <f t="shared" si="31"/>
        <v>1</v>
      </c>
      <c r="V742" s="316">
        <v>1</v>
      </c>
      <c r="W742" s="359">
        <f t="shared" si="32"/>
        <v>1</v>
      </c>
      <c r="X742" s="317"/>
      <c r="Y742" s="317"/>
      <c r="Z742" s="317"/>
      <c r="AA742" s="317"/>
      <c r="AB742" s="317"/>
      <c r="AC742" s="317"/>
      <c r="AD742" s="317"/>
    </row>
    <row r="743" spans="1:30" s="217" customFormat="1" ht="12">
      <c r="A743" s="364">
        <f t="shared" si="30"/>
        <v>739</v>
      </c>
      <c r="B743" s="361" t="s">
        <v>161</v>
      </c>
      <c r="C743" s="361" t="s">
        <v>3761</v>
      </c>
      <c r="D743" s="362" t="s">
        <v>1104</v>
      </c>
      <c r="E743" s="361" t="s">
        <v>3840</v>
      </c>
      <c r="F743" s="361" t="s">
        <v>390</v>
      </c>
      <c r="G743" s="363" t="s">
        <v>71</v>
      </c>
      <c r="H743" s="203"/>
      <c r="I743" s="196"/>
      <c r="J743" s="227"/>
      <c r="K743" s="446">
        <v>0.03390046296296296</v>
      </c>
      <c r="L743" s="198"/>
      <c r="M743" s="198"/>
      <c r="N743" s="485">
        <f>H743+I743+J743+K743+L743+M743</f>
        <v>0.03390046296296296</v>
      </c>
      <c r="O743" s="424"/>
      <c r="P743" s="199"/>
      <c r="Q743" s="205"/>
      <c r="R743" s="457">
        <v>1</v>
      </c>
      <c r="S743" s="200"/>
      <c r="T743" s="200"/>
      <c r="U743" s="474">
        <f t="shared" si="31"/>
        <v>1</v>
      </c>
      <c r="V743" s="358">
        <v>1</v>
      </c>
      <c r="W743" s="359">
        <f t="shared" si="32"/>
        <v>1</v>
      </c>
      <c r="X743" s="359"/>
      <c r="Y743" s="359"/>
      <c r="Z743" s="359"/>
      <c r="AA743" s="359"/>
      <c r="AB743" s="359"/>
      <c r="AC743" s="359"/>
      <c r="AD743" s="359"/>
    </row>
    <row r="744" spans="1:30" s="217" customFormat="1" ht="12">
      <c r="A744" s="364">
        <f t="shared" si="30"/>
        <v>740</v>
      </c>
      <c r="B744" s="361" t="s">
        <v>1751</v>
      </c>
      <c r="C744" s="361" t="s">
        <v>235</v>
      </c>
      <c r="D744" s="362" t="s">
        <v>1104</v>
      </c>
      <c r="E744" s="361" t="s">
        <v>3814</v>
      </c>
      <c r="F744" s="361" t="s">
        <v>390</v>
      </c>
      <c r="G744" s="363" t="s">
        <v>3855</v>
      </c>
      <c r="H744" s="203"/>
      <c r="I744" s="196"/>
      <c r="J744" s="227"/>
      <c r="K744" s="446">
        <v>0.03390046296296296</v>
      </c>
      <c r="L744" s="198"/>
      <c r="M744" s="198"/>
      <c r="N744" s="485">
        <f>H744+I744+J744+K744+L744+M744</f>
        <v>0.03390046296296296</v>
      </c>
      <c r="O744" s="424"/>
      <c r="P744" s="199"/>
      <c r="Q744" s="205"/>
      <c r="R744" s="458">
        <v>1</v>
      </c>
      <c r="S744" s="200"/>
      <c r="T744" s="200"/>
      <c r="U744" s="474">
        <f t="shared" si="31"/>
        <v>1</v>
      </c>
      <c r="V744" s="358">
        <v>1</v>
      </c>
      <c r="W744" s="359">
        <f t="shared" si="32"/>
        <v>1</v>
      </c>
      <c r="X744" s="359"/>
      <c r="Y744" s="359"/>
      <c r="Z744" s="359"/>
      <c r="AA744" s="359"/>
      <c r="AB744" s="359"/>
      <c r="AC744" s="359"/>
      <c r="AD744" s="359"/>
    </row>
    <row r="745" spans="1:30" s="217" customFormat="1" ht="12">
      <c r="A745" s="364">
        <f t="shared" si="30"/>
        <v>741</v>
      </c>
      <c r="B745" s="361" t="s">
        <v>1752</v>
      </c>
      <c r="C745" s="361" t="s">
        <v>3778</v>
      </c>
      <c r="D745" s="362" t="s">
        <v>1104</v>
      </c>
      <c r="E745" s="361" t="s">
        <v>3798</v>
      </c>
      <c r="F745" s="361" t="s">
        <v>390</v>
      </c>
      <c r="G745" s="363" t="s">
        <v>520</v>
      </c>
      <c r="H745" s="203"/>
      <c r="I745" s="196"/>
      <c r="J745" s="227"/>
      <c r="K745" s="446">
        <v>0.03391203703703703</v>
      </c>
      <c r="L745" s="198"/>
      <c r="M745" s="198"/>
      <c r="N745" s="485">
        <f>H745+I745+J745+K745+L745+M745</f>
        <v>0.03391203703703703</v>
      </c>
      <c r="O745" s="424"/>
      <c r="P745" s="199"/>
      <c r="Q745" s="205"/>
      <c r="R745" s="457">
        <v>1</v>
      </c>
      <c r="S745" s="200"/>
      <c r="T745" s="200"/>
      <c r="U745" s="474">
        <f t="shared" si="31"/>
        <v>1</v>
      </c>
      <c r="V745" s="358">
        <v>1</v>
      </c>
      <c r="W745" s="359">
        <f t="shared" si="32"/>
        <v>1</v>
      </c>
      <c r="X745" s="359"/>
      <c r="Y745" s="359"/>
      <c r="Z745" s="359"/>
      <c r="AA745" s="359"/>
      <c r="AB745" s="359"/>
      <c r="AC745" s="359"/>
      <c r="AD745" s="359"/>
    </row>
    <row r="746" spans="1:30" s="217" customFormat="1" ht="12">
      <c r="A746" s="364">
        <f t="shared" si="30"/>
        <v>742</v>
      </c>
      <c r="B746" s="362" t="s">
        <v>865</v>
      </c>
      <c r="C746" s="362" t="s">
        <v>3794</v>
      </c>
      <c r="D746" s="362" t="s">
        <v>1104</v>
      </c>
      <c r="E746" s="362">
        <v>1972</v>
      </c>
      <c r="F746" s="362" t="s">
        <v>390</v>
      </c>
      <c r="G746" s="365" t="s">
        <v>675</v>
      </c>
      <c r="H746" s="203">
        <v>0.03392361111111111</v>
      </c>
      <c r="I746" s="207"/>
      <c r="J746" s="227"/>
      <c r="K746" s="446"/>
      <c r="L746" s="198"/>
      <c r="M746" s="198"/>
      <c r="N746" s="485">
        <f>H746+I746+J746+K746+L746+M746</f>
        <v>0.03392361111111111</v>
      </c>
      <c r="O746" s="424">
        <v>1</v>
      </c>
      <c r="P746" s="199"/>
      <c r="Q746" s="205"/>
      <c r="R746" s="457"/>
      <c r="S746" s="200"/>
      <c r="T746" s="200"/>
      <c r="U746" s="474">
        <f t="shared" si="31"/>
        <v>1</v>
      </c>
      <c r="V746" s="358">
        <v>1</v>
      </c>
      <c r="W746" s="359">
        <f t="shared" si="32"/>
        <v>1</v>
      </c>
      <c r="X746" s="359"/>
      <c r="Y746" s="359"/>
      <c r="Z746" s="359"/>
      <c r="AA746" s="359"/>
      <c r="AB746" s="359"/>
      <c r="AC746" s="359"/>
      <c r="AD746" s="359"/>
    </row>
    <row r="747" spans="1:30" s="217" customFormat="1" ht="12">
      <c r="A747" s="364">
        <f t="shared" si="30"/>
        <v>743</v>
      </c>
      <c r="B747" s="208" t="s">
        <v>1693</v>
      </c>
      <c r="C747" s="208" t="s">
        <v>3718</v>
      </c>
      <c r="D747" s="208" t="s">
        <v>1104</v>
      </c>
      <c r="E747" s="372">
        <v>1959</v>
      </c>
      <c r="F747" s="208" t="s">
        <v>390</v>
      </c>
      <c r="G747" s="373" t="s">
        <v>97</v>
      </c>
      <c r="H747" s="225"/>
      <c r="I747" s="199"/>
      <c r="J747" s="227"/>
      <c r="K747" s="446"/>
      <c r="L747" s="255">
        <v>0.03392361111111111</v>
      </c>
      <c r="M747" s="208"/>
      <c r="N747" s="485">
        <f>H747+I747+J747+K747+L747+M747</f>
        <v>0.03392361111111111</v>
      </c>
      <c r="O747" s="424"/>
      <c r="P747" s="199"/>
      <c r="Q747" s="205"/>
      <c r="R747" s="457"/>
      <c r="S747" s="200">
        <v>1</v>
      </c>
      <c r="T747" s="200"/>
      <c r="U747" s="474">
        <f t="shared" si="31"/>
        <v>1</v>
      </c>
      <c r="V747" s="359">
        <v>1</v>
      </c>
      <c r="W747" s="359">
        <f t="shared" si="32"/>
        <v>1</v>
      </c>
      <c r="X747" s="359"/>
      <c r="Y747" s="359"/>
      <c r="Z747" s="359"/>
      <c r="AA747" s="359"/>
      <c r="AB747" s="359"/>
      <c r="AC747" s="359"/>
      <c r="AD747" s="359"/>
    </row>
    <row r="748" spans="1:30" s="217" customFormat="1" ht="12">
      <c r="A748" s="364">
        <f t="shared" si="30"/>
        <v>744</v>
      </c>
      <c r="B748" s="361" t="s">
        <v>1753</v>
      </c>
      <c r="C748" s="361" t="s">
        <v>3852</v>
      </c>
      <c r="D748" s="362" t="s">
        <v>1104</v>
      </c>
      <c r="E748" s="361" t="s">
        <v>3720</v>
      </c>
      <c r="F748" s="361" t="s">
        <v>390</v>
      </c>
      <c r="G748" s="363" t="s">
        <v>1213</v>
      </c>
      <c r="H748" s="203"/>
      <c r="I748" s="196"/>
      <c r="J748" s="227"/>
      <c r="K748" s="446">
        <v>0.033935185185185186</v>
      </c>
      <c r="L748" s="198"/>
      <c r="M748" s="198"/>
      <c r="N748" s="485">
        <f>H748+I748+J748+K748+L748+M748</f>
        <v>0.033935185185185186</v>
      </c>
      <c r="O748" s="424"/>
      <c r="P748" s="199"/>
      <c r="Q748" s="205"/>
      <c r="R748" s="457">
        <v>1</v>
      </c>
      <c r="S748" s="200"/>
      <c r="T748" s="200"/>
      <c r="U748" s="474">
        <f t="shared" si="31"/>
        <v>1</v>
      </c>
      <c r="V748" s="358">
        <v>1</v>
      </c>
      <c r="W748" s="359">
        <f t="shared" si="32"/>
        <v>1</v>
      </c>
      <c r="X748" s="359"/>
      <c r="Y748" s="359"/>
      <c r="Z748" s="359"/>
      <c r="AA748" s="359"/>
      <c r="AB748" s="359"/>
      <c r="AC748" s="359"/>
      <c r="AD748" s="359"/>
    </row>
    <row r="749" spans="1:30" s="217" customFormat="1" ht="12">
      <c r="A749" s="364">
        <f t="shared" si="30"/>
        <v>745</v>
      </c>
      <c r="B749" s="208" t="s">
        <v>1449</v>
      </c>
      <c r="C749" s="208" t="s">
        <v>3800</v>
      </c>
      <c r="D749" s="362" t="s">
        <v>1104</v>
      </c>
      <c r="E749" s="372" t="s">
        <v>3751</v>
      </c>
      <c r="F749" s="208" t="s">
        <v>390</v>
      </c>
      <c r="G749" s="373" t="s">
        <v>1450</v>
      </c>
      <c r="H749" s="225"/>
      <c r="I749" s="199"/>
      <c r="J749" s="227">
        <v>0.033935185185185186</v>
      </c>
      <c r="K749" s="446"/>
      <c r="L749" s="198"/>
      <c r="M749" s="208"/>
      <c r="N749" s="485">
        <f>H749+I749+J749+K749+L749+M749</f>
        <v>0.033935185185185186</v>
      </c>
      <c r="O749" s="424"/>
      <c r="P749" s="199"/>
      <c r="Q749" s="205">
        <v>1</v>
      </c>
      <c r="R749" s="458"/>
      <c r="S749" s="200"/>
      <c r="T749" s="200"/>
      <c r="U749" s="474">
        <f t="shared" si="31"/>
        <v>1</v>
      </c>
      <c r="V749" s="359">
        <v>1</v>
      </c>
      <c r="W749" s="359">
        <f t="shared" si="32"/>
        <v>1</v>
      </c>
      <c r="X749" s="359"/>
      <c r="Y749" s="359"/>
      <c r="Z749" s="359"/>
      <c r="AA749" s="359"/>
      <c r="AB749" s="359"/>
      <c r="AC749" s="359"/>
      <c r="AD749" s="359"/>
    </row>
    <row r="750" spans="1:30" s="217" customFormat="1" ht="12">
      <c r="A750" s="364">
        <f t="shared" si="30"/>
        <v>746</v>
      </c>
      <c r="B750" s="362" t="s">
        <v>1755</v>
      </c>
      <c r="C750" s="362" t="s">
        <v>3718</v>
      </c>
      <c r="D750" s="362" t="s">
        <v>1104</v>
      </c>
      <c r="E750" s="362" t="s">
        <v>3861</v>
      </c>
      <c r="F750" s="362" t="s">
        <v>390</v>
      </c>
      <c r="G750" s="365" t="s">
        <v>1537</v>
      </c>
      <c r="H750" s="203"/>
      <c r="I750" s="207"/>
      <c r="J750" s="227"/>
      <c r="K750" s="446">
        <v>0.03394675925925926</v>
      </c>
      <c r="L750" s="198"/>
      <c r="M750" s="198"/>
      <c r="N750" s="485">
        <f>H750+I750+J750+K750+L750+M750</f>
        <v>0.03394675925925926</v>
      </c>
      <c r="O750" s="424"/>
      <c r="P750" s="199"/>
      <c r="Q750" s="205"/>
      <c r="R750" s="458">
        <v>1</v>
      </c>
      <c r="S750" s="200"/>
      <c r="T750" s="200"/>
      <c r="U750" s="474">
        <f t="shared" si="31"/>
        <v>1</v>
      </c>
      <c r="V750" s="358">
        <v>1</v>
      </c>
      <c r="W750" s="359">
        <f t="shared" si="32"/>
        <v>1</v>
      </c>
      <c r="X750" s="359"/>
      <c r="Y750" s="359"/>
      <c r="Z750" s="359"/>
      <c r="AA750" s="359"/>
      <c r="AB750" s="359"/>
      <c r="AC750" s="359"/>
      <c r="AD750" s="359"/>
    </row>
    <row r="751" spans="1:30" s="217" customFormat="1" ht="12">
      <c r="A751" s="364">
        <f t="shared" si="30"/>
        <v>747</v>
      </c>
      <c r="B751" s="361" t="s">
        <v>283</v>
      </c>
      <c r="C751" s="361" t="s">
        <v>3818</v>
      </c>
      <c r="D751" s="362" t="s">
        <v>1104</v>
      </c>
      <c r="E751" s="361" t="s">
        <v>3830</v>
      </c>
      <c r="F751" s="361" t="s">
        <v>390</v>
      </c>
      <c r="G751" s="363" t="s">
        <v>284</v>
      </c>
      <c r="H751" s="211"/>
      <c r="I751" s="196">
        <v>0.03394675925925926</v>
      </c>
      <c r="J751" s="227"/>
      <c r="K751" s="446"/>
      <c r="L751" s="198"/>
      <c r="M751" s="198"/>
      <c r="N751" s="485">
        <f>H751+I751+J751+K751+L751+M751</f>
        <v>0.03394675925925926</v>
      </c>
      <c r="O751" s="424"/>
      <c r="P751" s="199">
        <v>1</v>
      </c>
      <c r="Q751" s="205"/>
      <c r="R751" s="458"/>
      <c r="S751" s="200"/>
      <c r="T751" s="200"/>
      <c r="U751" s="474">
        <f t="shared" si="31"/>
        <v>1</v>
      </c>
      <c r="V751" s="358">
        <v>1</v>
      </c>
      <c r="W751" s="359">
        <f t="shared" si="32"/>
        <v>1</v>
      </c>
      <c r="X751" s="359"/>
      <c r="Y751" s="359"/>
      <c r="Z751" s="359"/>
      <c r="AA751" s="359"/>
      <c r="AB751" s="359"/>
      <c r="AC751" s="359"/>
      <c r="AD751" s="359"/>
    </row>
    <row r="752" spans="1:30" s="217" customFormat="1" ht="12">
      <c r="A752" s="364">
        <f t="shared" si="30"/>
        <v>748</v>
      </c>
      <c r="B752" s="361" t="s">
        <v>1756</v>
      </c>
      <c r="C752" s="361" t="s">
        <v>16</v>
      </c>
      <c r="D752" s="362" t="s">
        <v>1104</v>
      </c>
      <c r="E752" s="361" t="s">
        <v>3802</v>
      </c>
      <c r="F752" s="361" t="s">
        <v>390</v>
      </c>
      <c r="G752" s="363" t="s">
        <v>1757</v>
      </c>
      <c r="H752" s="203"/>
      <c r="I752" s="196"/>
      <c r="J752" s="227"/>
      <c r="K752" s="446">
        <v>0.03395833333333333</v>
      </c>
      <c r="L752" s="198"/>
      <c r="M752" s="198"/>
      <c r="N752" s="485">
        <f>H752+I752+J752+K752+L752+M752</f>
        <v>0.03395833333333333</v>
      </c>
      <c r="O752" s="424"/>
      <c r="P752" s="199"/>
      <c r="Q752" s="205"/>
      <c r="R752" s="458">
        <v>1</v>
      </c>
      <c r="S752" s="200"/>
      <c r="T752" s="200"/>
      <c r="U752" s="474">
        <f t="shared" si="31"/>
        <v>1</v>
      </c>
      <c r="V752" s="358">
        <v>1</v>
      </c>
      <c r="W752" s="359">
        <f t="shared" si="32"/>
        <v>1</v>
      </c>
      <c r="X752" s="359"/>
      <c r="Y752" s="359"/>
      <c r="Z752" s="359"/>
      <c r="AA752" s="359"/>
      <c r="AB752" s="359"/>
      <c r="AC752" s="359"/>
      <c r="AD752" s="359"/>
    </row>
    <row r="753" spans="1:30" s="217" customFormat="1" ht="12">
      <c r="A753" s="364">
        <f t="shared" si="30"/>
        <v>749</v>
      </c>
      <c r="B753" s="361" t="s">
        <v>2766</v>
      </c>
      <c r="C753" s="361" t="s">
        <v>3842</v>
      </c>
      <c r="D753" s="362" t="s">
        <v>1104</v>
      </c>
      <c r="E753" s="361">
        <v>1972</v>
      </c>
      <c r="F753" s="361" t="s">
        <v>390</v>
      </c>
      <c r="G753" s="363" t="s">
        <v>1245</v>
      </c>
      <c r="H753" s="203"/>
      <c r="I753" s="196"/>
      <c r="J753" s="227"/>
      <c r="K753" s="446"/>
      <c r="L753" s="255">
        <v>0.03400462962962963</v>
      </c>
      <c r="M753" s="198"/>
      <c r="N753" s="485">
        <f>H753+I753+J753+K753+L753+M753</f>
        <v>0.03400462962962963</v>
      </c>
      <c r="O753" s="424"/>
      <c r="P753" s="199"/>
      <c r="Q753" s="205"/>
      <c r="R753" s="457"/>
      <c r="S753" s="200">
        <v>1</v>
      </c>
      <c r="T753" s="200"/>
      <c r="U753" s="474">
        <f t="shared" si="31"/>
        <v>1</v>
      </c>
      <c r="V753" s="359">
        <v>1</v>
      </c>
      <c r="W753" s="359">
        <f t="shared" si="32"/>
        <v>1</v>
      </c>
      <c r="X753" s="359"/>
      <c r="Y753" s="359"/>
      <c r="Z753" s="359"/>
      <c r="AA753" s="359"/>
      <c r="AB753" s="359"/>
      <c r="AC753" s="359"/>
      <c r="AD753" s="359"/>
    </row>
    <row r="754" spans="1:30" s="217" customFormat="1" ht="12">
      <c r="A754" s="364">
        <f t="shared" si="30"/>
        <v>750</v>
      </c>
      <c r="B754" s="362" t="s">
        <v>195</v>
      </c>
      <c r="C754" s="362" t="s">
        <v>1333</v>
      </c>
      <c r="D754" s="362" t="s">
        <v>1104</v>
      </c>
      <c r="E754" s="362" t="s">
        <v>100</v>
      </c>
      <c r="F754" s="362" t="s">
        <v>390</v>
      </c>
      <c r="G754" s="365" t="s">
        <v>1334</v>
      </c>
      <c r="H754" s="203"/>
      <c r="I754" s="207"/>
      <c r="J754" s="227">
        <v>0.034027777777777775</v>
      </c>
      <c r="K754" s="446"/>
      <c r="L754" s="198"/>
      <c r="M754" s="198"/>
      <c r="N754" s="485">
        <f>H754+I754+J754+K754+L754+M754</f>
        <v>0.034027777777777775</v>
      </c>
      <c r="O754" s="424"/>
      <c r="P754" s="199"/>
      <c r="Q754" s="205">
        <v>1</v>
      </c>
      <c r="R754" s="457"/>
      <c r="S754" s="200"/>
      <c r="T754" s="200"/>
      <c r="U754" s="474">
        <f t="shared" si="31"/>
        <v>1</v>
      </c>
      <c r="V754" s="358">
        <v>1</v>
      </c>
      <c r="W754" s="359">
        <f t="shared" si="32"/>
        <v>1</v>
      </c>
      <c r="X754" s="359"/>
      <c r="Y754" s="359"/>
      <c r="Z754" s="359"/>
      <c r="AA754" s="359"/>
      <c r="AB754" s="359"/>
      <c r="AC754" s="359"/>
      <c r="AD754" s="359"/>
    </row>
    <row r="755" spans="1:30" s="217" customFormat="1" ht="12">
      <c r="A755" s="364">
        <f t="shared" si="30"/>
        <v>751</v>
      </c>
      <c r="B755" s="361" t="s">
        <v>2771</v>
      </c>
      <c r="C755" s="361" t="s">
        <v>3809</v>
      </c>
      <c r="D755" s="362" t="s">
        <v>1104</v>
      </c>
      <c r="E755" s="361">
        <v>1950</v>
      </c>
      <c r="F755" s="361" t="s">
        <v>390</v>
      </c>
      <c r="G755" s="363" t="s">
        <v>2897</v>
      </c>
      <c r="H755" s="203"/>
      <c r="I755" s="196"/>
      <c r="J755" s="227"/>
      <c r="K755" s="446"/>
      <c r="L755" s="255">
        <v>0.03405092592592592</v>
      </c>
      <c r="M755" s="198"/>
      <c r="N755" s="485">
        <f>H755+I755+J755+K755+L755+M755</f>
        <v>0.03405092592592592</v>
      </c>
      <c r="O755" s="424"/>
      <c r="P755" s="199"/>
      <c r="Q755" s="205"/>
      <c r="R755" s="457"/>
      <c r="S755" s="200">
        <v>1</v>
      </c>
      <c r="T755" s="200"/>
      <c r="U755" s="474">
        <f t="shared" si="31"/>
        <v>1</v>
      </c>
      <c r="V755" s="374">
        <v>1</v>
      </c>
      <c r="W755" s="359">
        <f t="shared" si="32"/>
        <v>1</v>
      </c>
      <c r="X755" s="359"/>
      <c r="Y755" s="359"/>
      <c r="Z755" s="359"/>
      <c r="AA755" s="359"/>
      <c r="AB755" s="359"/>
      <c r="AC755" s="359"/>
      <c r="AD755" s="359"/>
    </row>
    <row r="756" spans="1:30" s="217" customFormat="1" ht="12">
      <c r="A756" s="364">
        <f t="shared" si="30"/>
        <v>752</v>
      </c>
      <c r="B756" s="362" t="s">
        <v>1758</v>
      </c>
      <c r="C756" s="362" t="s">
        <v>3778</v>
      </c>
      <c r="D756" s="362" t="s">
        <v>1104</v>
      </c>
      <c r="E756" s="362" t="s">
        <v>3830</v>
      </c>
      <c r="F756" s="362" t="s">
        <v>390</v>
      </c>
      <c r="G756" s="365" t="s">
        <v>97</v>
      </c>
      <c r="H756" s="203"/>
      <c r="I756" s="207"/>
      <c r="J756" s="227"/>
      <c r="K756" s="446">
        <v>0.0340625</v>
      </c>
      <c r="L756" s="198"/>
      <c r="M756" s="198"/>
      <c r="N756" s="485">
        <f>H756+I756+J756+K756+L756+M756</f>
        <v>0.0340625</v>
      </c>
      <c r="O756" s="424"/>
      <c r="P756" s="199"/>
      <c r="Q756" s="205"/>
      <c r="R756" s="457">
        <v>1</v>
      </c>
      <c r="S756" s="200"/>
      <c r="T756" s="200"/>
      <c r="U756" s="474">
        <f t="shared" si="31"/>
        <v>1</v>
      </c>
      <c r="V756" s="358">
        <v>1</v>
      </c>
      <c r="W756" s="359">
        <f t="shared" si="32"/>
        <v>1</v>
      </c>
      <c r="X756" s="359"/>
      <c r="Y756" s="359"/>
      <c r="Z756" s="359"/>
      <c r="AA756" s="359"/>
      <c r="AB756" s="359"/>
      <c r="AC756" s="359"/>
      <c r="AD756" s="359"/>
    </row>
    <row r="757" spans="1:30" s="217" customFormat="1" ht="12">
      <c r="A757" s="364">
        <f t="shared" si="30"/>
        <v>753</v>
      </c>
      <c r="B757" s="362" t="s">
        <v>302</v>
      </c>
      <c r="C757" s="362" t="s">
        <v>3718</v>
      </c>
      <c r="D757" s="362" t="s">
        <v>1104</v>
      </c>
      <c r="E757" s="362">
        <v>1982</v>
      </c>
      <c r="F757" s="362" t="s">
        <v>390</v>
      </c>
      <c r="G757" s="365" t="s">
        <v>97</v>
      </c>
      <c r="H757" s="203"/>
      <c r="I757" s="281"/>
      <c r="J757" s="282"/>
      <c r="K757" s="449"/>
      <c r="L757" s="280">
        <v>0.03408564814814815</v>
      </c>
      <c r="M757" s="273"/>
      <c r="N757" s="485">
        <f>H757+I757+J757+K757+L757+M757</f>
        <v>0.03408564814814815</v>
      </c>
      <c r="O757" s="428"/>
      <c r="P757" s="285"/>
      <c r="Q757" s="286"/>
      <c r="R757" s="463"/>
      <c r="S757" s="239">
        <v>1</v>
      </c>
      <c r="T757" s="239"/>
      <c r="U757" s="476">
        <f t="shared" si="31"/>
        <v>1</v>
      </c>
      <c r="V757" s="366">
        <v>1</v>
      </c>
      <c r="W757" s="359">
        <f t="shared" si="32"/>
        <v>1</v>
      </c>
      <c r="X757" s="359"/>
      <c r="Y757" s="359"/>
      <c r="Z757" s="359"/>
      <c r="AA757" s="359"/>
      <c r="AB757" s="359"/>
      <c r="AC757" s="359"/>
      <c r="AD757" s="359"/>
    </row>
    <row r="758" spans="1:30" s="217" customFormat="1" ht="12">
      <c r="A758" s="364">
        <f t="shared" si="30"/>
        <v>754</v>
      </c>
      <c r="B758" s="361" t="s">
        <v>1253</v>
      </c>
      <c r="C758" s="361" t="s">
        <v>18</v>
      </c>
      <c r="D758" s="362" t="s">
        <v>1104</v>
      </c>
      <c r="E758" s="361">
        <v>1984</v>
      </c>
      <c r="F758" s="361" t="s">
        <v>390</v>
      </c>
      <c r="G758" s="363" t="s">
        <v>1254</v>
      </c>
      <c r="H758" s="203"/>
      <c r="I758" s="196"/>
      <c r="J758" s="227">
        <v>0.03412037037037037</v>
      </c>
      <c r="K758" s="446"/>
      <c r="L758" s="198"/>
      <c r="M758" s="198"/>
      <c r="N758" s="485">
        <f>H758+I758+J758+K758+L758+M758</f>
        <v>0.03412037037037037</v>
      </c>
      <c r="O758" s="424"/>
      <c r="P758" s="199"/>
      <c r="Q758" s="205">
        <v>1</v>
      </c>
      <c r="R758" s="457"/>
      <c r="S758" s="200"/>
      <c r="T758" s="200"/>
      <c r="U758" s="474">
        <f t="shared" si="31"/>
        <v>1</v>
      </c>
      <c r="V758" s="374">
        <v>1</v>
      </c>
      <c r="W758" s="359">
        <f t="shared" si="32"/>
        <v>1</v>
      </c>
      <c r="X758" s="359"/>
      <c r="Y758" s="359"/>
      <c r="Z758" s="359"/>
      <c r="AA758" s="359"/>
      <c r="AB758" s="359"/>
      <c r="AC758" s="359"/>
      <c r="AD758" s="359"/>
    </row>
    <row r="759" spans="1:30" s="217" customFormat="1" ht="12">
      <c r="A759" s="364">
        <f t="shared" si="30"/>
        <v>755</v>
      </c>
      <c r="B759" s="361" t="s">
        <v>1295</v>
      </c>
      <c r="C759" s="361" t="s">
        <v>3785</v>
      </c>
      <c r="D759" s="362" t="s">
        <v>1104</v>
      </c>
      <c r="E759" s="361" t="s">
        <v>3751</v>
      </c>
      <c r="F759" s="361" t="s">
        <v>390</v>
      </c>
      <c r="G759" s="363" t="s">
        <v>1296</v>
      </c>
      <c r="H759" s="203"/>
      <c r="I759" s="196"/>
      <c r="J759" s="227">
        <v>0.03412037037037037</v>
      </c>
      <c r="K759" s="446"/>
      <c r="L759" s="198"/>
      <c r="M759" s="198"/>
      <c r="N759" s="485">
        <f>H759+I759+J759+K759+L759+M759</f>
        <v>0.03412037037037037</v>
      </c>
      <c r="O759" s="424"/>
      <c r="P759" s="199"/>
      <c r="Q759" s="205">
        <v>1</v>
      </c>
      <c r="R759" s="457"/>
      <c r="S759" s="200"/>
      <c r="T759" s="200"/>
      <c r="U759" s="474">
        <f t="shared" si="31"/>
        <v>1</v>
      </c>
      <c r="V759" s="358">
        <v>1</v>
      </c>
      <c r="W759" s="359">
        <f t="shared" si="32"/>
        <v>1</v>
      </c>
      <c r="X759" s="359"/>
      <c r="Y759" s="359"/>
      <c r="Z759" s="359"/>
      <c r="AA759" s="359"/>
      <c r="AB759" s="359"/>
      <c r="AC759" s="359"/>
      <c r="AD759" s="359"/>
    </row>
    <row r="760" spans="1:30" s="217" customFormat="1" ht="12">
      <c r="A760" s="364">
        <f t="shared" si="30"/>
        <v>756</v>
      </c>
      <c r="B760" s="362" t="s">
        <v>1815</v>
      </c>
      <c r="C760" s="362" t="s">
        <v>1172</v>
      </c>
      <c r="D760" s="362" t="s">
        <v>1104</v>
      </c>
      <c r="E760" s="362">
        <v>1975</v>
      </c>
      <c r="F760" s="362" t="s">
        <v>390</v>
      </c>
      <c r="G760" s="365" t="s">
        <v>3795</v>
      </c>
      <c r="H760" s="203"/>
      <c r="I760" s="207"/>
      <c r="J760" s="227"/>
      <c r="K760" s="446"/>
      <c r="L760" s="255">
        <v>0.034131944444444444</v>
      </c>
      <c r="M760" s="198"/>
      <c r="N760" s="485">
        <f>H760+I760+J760+K760+L760+M760</f>
        <v>0.034131944444444444</v>
      </c>
      <c r="O760" s="424"/>
      <c r="P760" s="199"/>
      <c r="Q760" s="205"/>
      <c r="R760" s="458"/>
      <c r="S760" s="200">
        <v>1</v>
      </c>
      <c r="T760" s="200"/>
      <c r="U760" s="474">
        <f t="shared" si="31"/>
        <v>1</v>
      </c>
      <c r="V760" s="359">
        <v>1</v>
      </c>
      <c r="W760" s="359">
        <f t="shared" si="32"/>
        <v>1</v>
      </c>
      <c r="X760" s="359"/>
      <c r="Y760" s="359"/>
      <c r="Z760" s="359"/>
      <c r="AA760" s="359"/>
      <c r="AB760" s="359"/>
      <c r="AC760" s="359"/>
      <c r="AD760" s="359"/>
    </row>
    <row r="761" spans="1:30" s="217" customFormat="1" ht="12">
      <c r="A761" s="364">
        <f t="shared" si="30"/>
        <v>757</v>
      </c>
      <c r="B761" s="208" t="s">
        <v>1761</v>
      </c>
      <c r="C761" s="208" t="s">
        <v>145</v>
      </c>
      <c r="D761" s="208" t="s">
        <v>1104</v>
      </c>
      <c r="E761" s="372" t="s">
        <v>3830</v>
      </c>
      <c r="F761" s="208" t="s">
        <v>390</v>
      </c>
      <c r="G761" s="373" t="s">
        <v>1762</v>
      </c>
      <c r="H761" s="225"/>
      <c r="I761" s="199"/>
      <c r="J761" s="227"/>
      <c r="K761" s="446">
        <v>0.03415509259259259</v>
      </c>
      <c r="L761" s="198"/>
      <c r="M761" s="208"/>
      <c r="N761" s="485">
        <f>H761+I761+J761+K761+L761+M761</f>
        <v>0.03415509259259259</v>
      </c>
      <c r="O761" s="424"/>
      <c r="P761" s="199"/>
      <c r="Q761" s="205"/>
      <c r="R761" s="458">
        <v>1</v>
      </c>
      <c r="S761" s="200"/>
      <c r="T761" s="200"/>
      <c r="U761" s="474">
        <f t="shared" si="31"/>
        <v>1</v>
      </c>
      <c r="V761" s="359">
        <v>1</v>
      </c>
      <c r="W761" s="359">
        <f t="shared" si="32"/>
        <v>1</v>
      </c>
      <c r="X761" s="359"/>
      <c r="Y761" s="359"/>
      <c r="Z761" s="359"/>
      <c r="AA761" s="359"/>
      <c r="AB761" s="359"/>
      <c r="AC761" s="359"/>
      <c r="AD761" s="359"/>
    </row>
    <row r="762" spans="1:30" s="217" customFormat="1" ht="12">
      <c r="A762" s="364">
        <f t="shared" si="30"/>
        <v>758</v>
      </c>
      <c r="B762" s="361" t="s">
        <v>1989</v>
      </c>
      <c r="C762" s="361" t="s">
        <v>3761</v>
      </c>
      <c r="D762" s="362" t="s">
        <v>1104</v>
      </c>
      <c r="E762" s="361">
        <v>1966</v>
      </c>
      <c r="F762" s="361" t="s">
        <v>390</v>
      </c>
      <c r="G762" s="363" t="s">
        <v>1235</v>
      </c>
      <c r="H762" s="203"/>
      <c r="I762" s="196"/>
      <c r="J762" s="227">
        <v>0.034166666666666665</v>
      </c>
      <c r="K762" s="446"/>
      <c r="L762" s="198"/>
      <c r="M762" s="198"/>
      <c r="N762" s="485">
        <f>H762+I762+J762+K762+L762+M762</f>
        <v>0.034166666666666665</v>
      </c>
      <c r="O762" s="424"/>
      <c r="P762" s="199"/>
      <c r="Q762" s="205">
        <v>1</v>
      </c>
      <c r="R762" s="458"/>
      <c r="S762" s="200"/>
      <c r="T762" s="200"/>
      <c r="U762" s="474">
        <f t="shared" si="31"/>
        <v>1</v>
      </c>
      <c r="V762" s="358">
        <v>1</v>
      </c>
      <c r="W762" s="359">
        <f t="shared" si="32"/>
        <v>1</v>
      </c>
      <c r="X762" s="359"/>
      <c r="Y762" s="359"/>
      <c r="Z762" s="359"/>
      <c r="AA762" s="359"/>
      <c r="AB762" s="359"/>
      <c r="AC762" s="359"/>
      <c r="AD762" s="359"/>
    </row>
    <row r="763" spans="1:30" s="367" customFormat="1" ht="12">
      <c r="A763" s="364">
        <f t="shared" si="30"/>
        <v>759</v>
      </c>
      <c r="B763" s="361" t="s">
        <v>333</v>
      </c>
      <c r="C763" s="361" t="s">
        <v>63</v>
      </c>
      <c r="D763" s="356" t="s">
        <v>1104</v>
      </c>
      <c r="E763" s="361" t="s">
        <v>46</v>
      </c>
      <c r="F763" s="361" t="s">
        <v>390</v>
      </c>
      <c r="G763" s="363" t="s">
        <v>263</v>
      </c>
      <c r="H763" s="203"/>
      <c r="I763" s="196">
        <v>0.034166666666666665</v>
      </c>
      <c r="J763" s="227"/>
      <c r="K763" s="446"/>
      <c r="L763" s="198"/>
      <c r="M763" s="198"/>
      <c r="N763" s="485">
        <f>H763+I763+J763+K763+L763+M763</f>
        <v>0.034166666666666665</v>
      </c>
      <c r="O763" s="424"/>
      <c r="P763" s="199">
        <v>1</v>
      </c>
      <c r="Q763" s="205"/>
      <c r="R763" s="457"/>
      <c r="S763" s="200"/>
      <c r="T763" s="200"/>
      <c r="U763" s="474">
        <f t="shared" si="31"/>
        <v>1</v>
      </c>
      <c r="V763" s="358">
        <v>1</v>
      </c>
      <c r="W763" s="359">
        <f t="shared" si="32"/>
        <v>1</v>
      </c>
      <c r="X763" s="366"/>
      <c r="Y763" s="366"/>
      <c r="Z763" s="366"/>
      <c r="AA763" s="366"/>
      <c r="AB763" s="366"/>
      <c r="AC763" s="366"/>
      <c r="AD763" s="366"/>
    </row>
    <row r="764" spans="1:30" s="217" customFormat="1" ht="12">
      <c r="A764" s="364">
        <f t="shared" si="30"/>
        <v>760</v>
      </c>
      <c r="B764" s="361" t="s">
        <v>331</v>
      </c>
      <c r="C764" s="361" t="s">
        <v>3774</v>
      </c>
      <c r="D764" s="362" t="s">
        <v>1104</v>
      </c>
      <c r="E764" s="361" t="s">
        <v>3725</v>
      </c>
      <c r="F764" s="361" t="s">
        <v>390</v>
      </c>
      <c r="G764" s="363" t="s">
        <v>332</v>
      </c>
      <c r="H764" s="203"/>
      <c r="I764" s="196">
        <v>0.03417824074074074</v>
      </c>
      <c r="J764" s="227"/>
      <c r="K764" s="446"/>
      <c r="L764" s="198"/>
      <c r="M764" s="198"/>
      <c r="N764" s="485">
        <f>H764+I764+J764+K764+L764+M764</f>
        <v>0.03417824074074074</v>
      </c>
      <c r="O764" s="424"/>
      <c r="P764" s="199">
        <v>1</v>
      </c>
      <c r="Q764" s="205"/>
      <c r="R764" s="457"/>
      <c r="S764" s="200"/>
      <c r="T764" s="200"/>
      <c r="U764" s="474">
        <f t="shared" si="31"/>
        <v>1</v>
      </c>
      <c r="V764" s="358">
        <v>1</v>
      </c>
      <c r="W764" s="359">
        <f t="shared" si="32"/>
        <v>1</v>
      </c>
      <c r="X764" s="359"/>
      <c r="Y764" s="359"/>
      <c r="Z764" s="359"/>
      <c r="AA764" s="359"/>
      <c r="AB764" s="359"/>
      <c r="AC764" s="359"/>
      <c r="AD764" s="359"/>
    </row>
    <row r="765" spans="1:30" s="217" customFormat="1" ht="12">
      <c r="A765" s="364">
        <f t="shared" si="30"/>
        <v>761</v>
      </c>
      <c r="B765" s="361" t="s">
        <v>2798</v>
      </c>
      <c r="C765" s="361" t="s">
        <v>3852</v>
      </c>
      <c r="D765" s="362" t="s">
        <v>1104</v>
      </c>
      <c r="E765" s="361">
        <v>1979</v>
      </c>
      <c r="F765" s="361" t="s">
        <v>390</v>
      </c>
      <c r="G765" s="363" t="s">
        <v>3801</v>
      </c>
      <c r="H765" s="203"/>
      <c r="I765" s="196"/>
      <c r="J765" s="227"/>
      <c r="K765" s="446"/>
      <c r="L765" s="255">
        <v>0.03423611111111111</v>
      </c>
      <c r="M765" s="198"/>
      <c r="N765" s="485">
        <f>H765+I765+J765+K765+L765+M765</f>
        <v>0.03423611111111111</v>
      </c>
      <c r="O765" s="424"/>
      <c r="P765" s="199"/>
      <c r="Q765" s="205"/>
      <c r="R765" s="457"/>
      <c r="S765" s="200">
        <v>1</v>
      </c>
      <c r="T765" s="200"/>
      <c r="U765" s="474">
        <f t="shared" si="31"/>
        <v>1</v>
      </c>
      <c r="V765" s="359">
        <v>1</v>
      </c>
      <c r="W765" s="359">
        <f t="shared" si="32"/>
        <v>1</v>
      </c>
      <c r="X765" s="359"/>
      <c r="Y765" s="359"/>
      <c r="Z765" s="359"/>
      <c r="AA765" s="359"/>
      <c r="AB765" s="359"/>
      <c r="AC765" s="359"/>
      <c r="AD765" s="359"/>
    </row>
    <row r="766" spans="1:30" s="217" customFormat="1" ht="12">
      <c r="A766" s="364">
        <f t="shared" si="30"/>
        <v>762</v>
      </c>
      <c r="B766" s="361" t="s">
        <v>2804</v>
      </c>
      <c r="C766" s="361" t="s">
        <v>63</v>
      </c>
      <c r="D766" s="362" t="s">
        <v>1104</v>
      </c>
      <c r="E766" s="361">
        <v>1993</v>
      </c>
      <c r="F766" s="361" t="s">
        <v>390</v>
      </c>
      <c r="G766" s="363" t="s">
        <v>1914</v>
      </c>
      <c r="H766" s="203"/>
      <c r="I766" s="196"/>
      <c r="J766" s="227"/>
      <c r="K766" s="446"/>
      <c r="L766" s="255">
        <v>0.03424768518518519</v>
      </c>
      <c r="M766" s="198"/>
      <c r="N766" s="485">
        <f>H766+I766+J766+K766+L766+M766</f>
        <v>0.03424768518518519</v>
      </c>
      <c r="O766" s="424"/>
      <c r="P766" s="199"/>
      <c r="Q766" s="205"/>
      <c r="R766" s="457"/>
      <c r="S766" s="200">
        <v>1</v>
      </c>
      <c r="T766" s="200"/>
      <c r="U766" s="474">
        <f t="shared" si="31"/>
        <v>1</v>
      </c>
      <c r="V766" s="359">
        <v>1</v>
      </c>
      <c r="W766" s="359">
        <f t="shared" si="32"/>
        <v>1</v>
      </c>
      <c r="X766" s="359"/>
      <c r="Y766" s="359"/>
      <c r="Z766" s="359"/>
      <c r="AA766" s="359"/>
      <c r="AB766" s="359"/>
      <c r="AC766" s="359"/>
      <c r="AD766" s="359"/>
    </row>
    <row r="767" spans="1:30" s="217" customFormat="1" ht="12">
      <c r="A767" s="364">
        <f t="shared" si="30"/>
        <v>763</v>
      </c>
      <c r="B767" s="361" t="s">
        <v>2791</v>
      </c>
      <c r="C767" s="361" t="s">
        <v>104</v>
      </c>
      <c r="D767" s="362" t="s">
        <v>1104</v>
      </c>
      <c r="E767" s="361">
        <v>1949</v>
      </c>
      <c r="F767" s="361" t="s">
        <v>390</v>
      </c>
      <c r="G767" s="363" t="s">
        <v>911</v>
      </c>
      <c r="H767" s="203"/>
      <c r="I767" s="196"/>
      <c r="J767" s="227"/>
      <c r="K767" s="446"/>
      <c r="L767" s="255">
        <v>0.03425925925925926</v>
      </c>
      <c r="M767" s="198"/>
      <c r="N767" s="485">
        <f>H767+I767+J767+K767+L767+M767</f>
        <v>0.03425925925925926</v>
      </c>
      <c r="O767" s="424"/>
      <c r="P767" s="199"/>
      <c r="Q767" s="205"/>
      <c r="R767" s="457"/>
      <c r="S767" s="200">
        <v>1</v>
      </c>
      <c r="T767" s="200"/>
      <c r="U767" s="474">
        <f t="shared" si="31"/>
        <v>1</v>
      </c>
      <c r="V767" s="358">
        <v>1</v>
      </c>
      <c r="W767" s="359">
        <f t="shared" si="32"/>
        <v>1</v>
      </c>
      <c r="X767" s="359"/>
      <c r="Y767" s="359"/>
      <c r="Z767" s="359"/>
      <c r="AA767" s="359"/>
      <c r="AB767" s="359"/>
      <c r="AC767" s="359"/>
      <c r="AD767" s="359"/>
    </row>
    <row r="768" spans="1:30" s="217" customFormat="1" ht="12">
      <c r="A768" s="364">
        <f t="shared" si="30"/>
        <v>764</v>
      </c>
      <c r="B768" s="361" t="s">
        <v>3343</v>
      </c>
      <c r="C768" s="361" t="s">
        <v>347</v>
      </c>
      <c r="D768" s="362" t="s">
        <v>1104</v>
      </c>
      <c r="E768" s="361">
        <v>1980</v>
      </c>
      <c r="F768" s="361" t="s">
        <v>390</v>
      </c>
      <c r="G768" s="363" t="s">
        <v>3843</v>
      </c>
      <c r="H768" s="203"/>
      <c r="I768" s="196"/>
      <c r="J768" s="227"/>
      <c r="K768" s="446"/>
      <c r="L768" s="255">
        <v>0.034305555555555554</v>
      </c>
      <c r="M768" s="198"/>
      <c r="N768" s="485">
        <f>H768+I768+J768+K768+L768+M768</f>
        <v>0.034305555555555554</v>
      </c>
      <c r="O768" s="424"/>
      <c r="P768" s="199"/>
      <c r="Q768" s="205"/>
      <c r="R768" s="457"/>
      <c r="S768" s="200">
        <v>1</v>
      </c>
      <c r="T768" s="200"/>
      <c r="U768" s="474">
        <f t="shared" si="31"/>
        <v>1</v>
      </c>
      <c r="V768" s="359">
        <v>1</v>
      </c>
      <c r="W768" s="359">
        <f t="shared" si="32"/>
        <v>1</v>
      </c>
      <c r="X768" s="359"/>
      <c r="Y768" s="359"/>
      <c r="Z768" s="359"/>
      <c r="AA768" s="359"/>
      <c r="AB768" s="359"/>
      <c r="AC768" s="359"/>
      <c r="AD768" s="359"/>
    </row>
    <row r="769" spans="1:30" s="367" customFormat="1" ht="12">
      <c r="A769" s="364">
        <f t="shared" si="30"/>
        <v>765</v>
      </c>
      <c r="B769" s="362" t="s">
        <v>2818</v>
      </c>
      <c r="C769" s="362" t="s">
        <v>1341</v>
      </c>
      <c r="D769" s="356" t="s">
        <v>1104</v>
      </c>
      <c r="E769" s="362">
        <v>1992</v>
      </c>
      <c r="F769" s="362" t="s">
        <v>390</v>
      </c>
      <c r="G769" s="365" t="s">
        <v>2819</v>
      </c>
      <c r="H769" s="203"/>
      <c r="I769" s="207"/>
      <c r="J769" s="227"/>
      <c r="K769" s="446"/>
      <c r="L769" s="255">
        <v>0.034305555555555554</v>
      </c>
      <c r="M769" s="198"/>
      <c r="N769" s="485">
        <f>H769+I769+J769+K769+L769+M769</f>
        <v>0.034305555555555554</v>
      </c>
      <c r="O769" s="424"/>
      <c r="P769" s="199"/>
      <c r="Q769" s="205"/>
      <c r="R769" s="457"/>
      <c r="S769" s="200">
        <v>1</v>
      </c>
      <c r="T769" s="200"/>
      <c r="U769" s="474">
        <f t="shared" si="31"/>
        <v>1</v>
      </c>
      <c r="V769" s="359">
        <v>1</v>
      </c>
      <c r="W769" s="359">
        <f t="shared" si="32"/>
        <v>1</v>
      </c>
      <c r="X769" s="366"/>
      <c r="Y769" s="366"/>
      <c r="Z769" s="366"/>
      <c r="AA769" s="366"/>
      <c r="AB769" s="366"/>
      <c r="AC769" s="366"/>
      <c r="AD769" s="366"/>
    </row>
    <row r="770" spans="1:30" s="367" customFormat="1" ht="12">
      <c r="A770" s="364">
        <f t="shared" si="30"/>
        <v>766</v>
      </c>
      <c r="B770" s="361" t="s">
        <v>1951</v>
      </c>
      <c r="C770" s="361" t="s">
        <v>3800</v>
      </c>
      <c r="D770" s="356" t="s">
        <v>1104</v>
      </c>
      <c r="E770" s="361">
        <v>1974</v>
      </c>
      <c r="F770" s="361" t="s">
        <v>390</v>
      </c>
      <c r="G770" s="363" t="s">
        <v>3729</v>
      </c>
      <c r="H770" s="203"/>
      <c r="I770" s="196"/>
      <c r="J770" s="227">
        <v>0.03431712962962963</v>
      </c>
      <c r="K770" s="446"/>
      <c r="L770" s="198"/>
      <c r="M770" s="198"/>
      <c r="N770" s="485">
        <f>H770+I770+J770+K770+L770+M770</f>
        <v>0.03431712962962963</v>
      </c>
      <c r="O770" s="424"/>
      <c r="P770" s="199"/>
      <c r="Q770" s="205">
        <v>1</v>
      </c>
      <c r="R770" s="457"/>
      <c r="S770" s="200"/>
      <c r="T770" s="200"/>
      <c r="U770" s="474">
        <f t="shared" si="31"/>
        <v>1</v>
      </c>
      <c r="V770" s="359">
        <v>1</v>
      </c>
      <c r="W770" s="359">
        <f t="shared" si="32"/>
        <v>1</v>
      </c>
      <c r="X770" s="366"/>
      <c r="Y770" s="366"/>
      <c r="Z770" s="366"/>
      <c r="AA770" s="366"/>
      <c r="AB770" s="366"/>
      <c r="AC770" s="366"/>
      <c r="AD770" s="366"/>
    </row>
    <row r="771" spans="1:30" s="336" customFormat="1" ht="12">
      <c r="A771" s="320">
        <f t="shared" si="30"/>
        <v>767</v>
      </c>
      <c r="B771" s="322" t="s">
        <v>1768</v>
      </c>
      <c r="C771" s="322" t="s">
        <v>1769</v>
      </c>
      <c r="D771" s="335" t="s">
        <v>1103</v>
      </c>
      <c r="E771" s="322" t="s">
        <v>3802</v>
      </c>
      <c r="F771" s="322" t="s">
        <v>390</v>
      </c>
      <c r="G771" s="332" t="s">
        <v>263</v>
      </c>
      <c r="H771" s="206"/>
      <c r="I771" s="233"/>
      <c r="J771" s="228"/>
      <c r="K771" s="447">
        <v>0.0343287037037037</v>
      </c>
      <c r="L771" s="299"/>
      <c r="M771" s="198"/>
      <c r="N771" s="486">
        <f>H771+I771+J771+K771+L771+M771</f>
        <v>0.0343287037037037</v>
      </c>
      <c r="O771" s="426"/>
      <c r="P771" s="232"/>
      <c r="Q771" s="234"/>
      <c r="R771" s="455">
        <v>1</v>
      </c>
      <c r="S771" s="202"/>
      <c r="T771" s="200"/>
      <c r="U771" s="472">
        <f t="shared" si="31"/>
        <v>1</v>
      </c>
      <c r="V771" s="316">
        <v>1</v>
      </c>
      <c r="W771" s="359">
        <f t="shared" si="32"/>
        <v>1</v>
      </c>
      <c r="X771" s="334"/>
      <c r="Y771" s="334"/>
      <c r="Z771" s="334"/>
      <c r="AA771" s="334"/>
      <c r="AB771" s="334"/>
      <c r="AC771" s="334"/>
      <c r="AD771" s="334"/>
    </row>
    <row r="772" spans="1:30" s="367" customFormat="1" ht="12">
      <c r="A772" s="364">
        <f t="shared" si="30"/>
        <v>768</v>
      </c>
      <c r="B772" s="362" t="s">
        <v>548</v>
      </c>
      <c r="C772" s="362" t="s">
        <v>3778</v>
      </c>
      <c r="D772" s="356" t="s">
        <v>1104</v>
      </c>
      <c r="E772" s="362">
        <v>1964</v>
      </c>
      <c r="F772" s="362" t="s">
        <v>390</v>
      </c>
      <c r="G772" s="365" t="s">
        <v>889</v>
      </c>
      <c r="H772" s="203">
        <v>0.0343287037037037</v>
      </c>
      <c r="I772" s="207"/>
      <c r="J772" s="227"/>
      <c r="K772" s="446"/>
      <c r="L772" s="198"/>
      <c r="M772" s="198"/>
      <c r="N772" s="485">
        <f>H772+I772+J772+K772+L772+M772</f>
        <v>0.0343287037037037</v>
      </c>
      <c r="O772" s="424">
        <v>1</v>
      </c>
      <c r="P772" s="199"/>
      <c r="Q772" s="205"/>
      <c r="R772" s="457"/>
      <c r="S772" s="200"/>
      <c r="T772" s="200"/>
      <c r="U772" s="474">
        <f t="shared" si="31"/>
        <v>1</v>
      </c>
      <c r="V772" s="358">
        <v>1</v>
      </c>
      <c r="W772" s="359">
        <f t="shared" si="32"/>
        <v>1</v>
      </c>
      <c r="X772" s="366"/>
      <c r="Y772" s="366"/>
      <c r="Z772" s="366"/>
      <c r="AA772" s="366"/>
      <c r="AB772" s="366"/>
      <c r="AC772" s="366"/>
      <c r="AD772" s="366"/>
    </row>
    <row r="773" spans="1:30" s="367" customFormat="1" ht="12">
      <c r="A773" s="364">
        <f t="shared" si="30"/>
        <v>769</v>
      </c>
      <c r="B773" s="361" t="s">
        <v>2808</v>
      </c>
      <c r="C773" s="361" t="s">
        <v>3800</v>
      </c>
      <c r="D773" s="362" t="s">
        <v>1104</v>
      </c>
      <c r="E773" s="361">
        <v>1960</v>
      </c>
      <c r="F773" s="361" t="s">
        <v>390</v>
      </c>
      <c r="G773" s="363" t="s">
        <v>2908</v>
      </c>
      <c r="H773" s="203"/>
      <c r="I773" s="196"/>
      <c r="J773" s="227"/>
      <c r="K773" s="446"/>
      <c r="L773" s="255">
        <v>0.03434027777777778</v>
      </c>
      <c r="M773" s="198"/>
      <c r="N773" s="485">
        <f>H773+I773+J773+K773+L773+M773</f>
        <v>0.03434027777777778</v>
      </c>
      <c r="O773" s="424"/>
      <c r="P773" s="199"/>
      <c r="Q773" s="205"/>
      <c r="R773" s="457"/>
      <c r="S773" s="200">
        <v>1</v>
      </c>
      <c r="T773" s="200"/>
      <c r="U773" s="474">
        <f t="shared" si="31"/>
        <v>1</v>
      </c>
      <c r="V773" s="359">
        <v>1</v>
      </c>
      <c r="W773" s="359">
        <f t="shared" si="32"/>
        <v>1</v>
      </c>
      <c r="X773" s="366"/>
      <c r="Y773" s="366"/>
      <c r="Z773" s="366"/>
      <c r="AA773" s="366"/>
      <c r="AB773" s="366"/>
      <c r="AC773" s="366"/>
      <c r="AD773" s="366"/>
    </row>
    <row r="774" spans="1:30" s="217" customFormat="1" ht="12">
      <c r="A774" s="364">
        <f t="shared" si="30"/>
        <v>770</v>
      </c>
      <c r="B774" s="375" t="s">
        <v>1773</v>
      </c>
      <c r="C774" s="375" t="s">
        <v>63</v>
      </c>
      <c r="D774" s="375" t="s">
        <v>1104</v>
      </c>
      <c r="E774" s="375" t="s">
        <v>3798</v>
      </c>
      <c r="F774" s="361" t="s">
        <v>390</v>
      </c>
      <c r="G774" s="376" t="s">
        <v>122</v>
      </c>
      <c r="H774" s="203"/>
      <c r="I774" s="223"/>
      <c r="J774" s="227"/>
      <c r="K774" s="446">
        <v>0.03436342592592592</v>
      </c>
      <c r="L774" s="198"/>
      <c r="M774" s="198"/>
      <c r="N774" s="485">
        <f>H774+I774+J774+K774+L774+M774</f>
        <v>0.03436342592592592</v>
      </c>
      <c r="O774" s="424"/>
      <c r="P774" s="199"/>
      <c r="Q774" s="205"/>
      <c r="R774" s="457">
        <v>1</v>
      </c>
      <c r="S774" s="200"/>
      <c r="T774" s="200"/>
      <c r="U774" s="474">
        <f aca="true" t="shared" si="33" ref="U774:U837">SUM(O774:T774)</f>
        <v>1</v>
      </c>
      <c r="V774" s="358">
        <v>1</v>
      </c>
      <c r="W774" s="359">
        <f aca="true" t="shared" si="34" ref="W774:W837">IF(U774&gt;0,1,0)</f>
        <v>1</v>
      </c>
      <c r="X774" s="359"/>
      <c r="Y774" s="359"/>
      <c r="Z774" s="359"/>
      <c r="AA774" s="359"/>
      <c r="AB774" s="359"/>
      <c r="AC774" s="359"/>
      <c r="AD774" s="359"/>
    </row>
    <row r="775" spans="1:30" s="217" customFormat="1" ht="12">
      <c r="A775" s="364">
        <f t="shared" si="30"/>
        <v>771</v>
      </c>
      <c r="B775" s="361" t="s">
        <v>1774</v>
      </c>
      <c r="C775" s="361" t="s">
        <v>27</v>
      </c>
      <c r="D775" s="362" t="s">
        <v>1104</v>
      </c>
      <c r="E775" s="361" t="s">
        <v>111</v>
      </c>
      <c r="F775" s="361" t="s">
        <v>390</v>
      </c>
      <c r="G775" s="363" t="s">
        <v>1775</v>
      </c>
      <c r="H775" s="203"/>
      <c r="I775" s="196"/>
      <c r="J775" s="227"/>
      <c r="K775" s="446">
        <v>0.034375</v>
      </c>
      <c r="L775" s="198"/>
      <c r="M775" s="198"/>
      <c r="N775" s="485">
        <f>H775+I775+J775+K775+L775+M775</f>
        <v>0.034375</v>
      </c>
      <c r="O775" s="424"/>
      <c r="P775" s="199"/>
      <c r="Q775" s="205"/>
      <c r="R775" s="457">
        <v>1</v>
      </c>
      <c r="S775" s="200"/>
      <c r="T775" s="200"/>
      <c r="U775" s="474">
        <f t="shared" si="33"/>
        <v>1</v>
      </c>
      <c r="V775" s="358">
        <v>1</v>
      </c>
      <c r="W775" s="359">
        <f t="shared" si="34"/>
        <v>1</v>
      </c>
      <c r="X775" s="359"/>
      <c r="Y775" s="359"/>
      <c r="Z775" s="359"/>
      <c r="AA775" s="359"/>
      <c r="AB775" s="359"/>
      <c r="AC775" s="359"/>
      <c r="AD775" s="359"/>
    </row>
    <row r="776" spans="1:30" s="217" customFormat="1" ht="12">
      <c r="A776" s="364">
        <f t="shared" si="30"/>
        <v>772</v>
      </c>
      <c r="B776" s="362" t="s">
        <v>890</v>
      </c>
      <c r="C776" s="362" t="s">
        <v>3809</v>
      </c>
      <c r="D776" s="362" t="s">
        <v>1104</v>
      </c>
      <c r="E776" s="362">
        <v>1981</v>
      </c>
      <c r="F776" s="362" t="s">
        <v>390</v>
      </c>
      <c r="G776" s="377" t="s">
        <v>758</v>
      </c>
      <c r="H776" s="203">
        <v>0.034386574074074076</v>
      </c>
      <c r="I776" s="207"/>
      <c r="J776" s="227"/>
      <c r="K776" s="446"/>
      <c r="L776" s="198"/>
      <c r="M776" s="198"/>
      <c r="N776" s="485">
        <f>H776+I776+J776+K776+L776+M776</f>
        <v>0.034386574074074076</v>
      </c>
      <c r="O776" s="424">
        <v>1</v>
      </c>
      <c r="P776" s="199"/>
      <c r="Q776" s="205"/>
      <c r="R776" s="457"/>
      <c r="S776" s="200"/>
      <c r="T776" s="200"/>
      <c r="U776" s="474">
        <f t="shared" si="33"/>
        <v>1</v>
      </c>
      <c r="V776" s="359">
        <v>1</v>
      </c>
      <c r="W776" s="359">
        <f t="shared" si="34"/>
        <v>1</v>
      </c>
      <c r="X776" s="359"/>
      <c r="Y776" s="359"/>
      <c r="Z776" s="359"/>
      <c r="AA776" s="359"/>
      <c r="AB776" s="359"/>
      <c r="AC776" s="359"/>
      <c r="AD776" s="359"/>
    </row>
    <row r="777" spans="1:30" s="319" customFormat="1" ht="12">
      <c r="A777" s="320">
        <f t="shared" si="30"/>
        <v>773</v>
      </c>
      <c r="B777" s="212" t="s">
        <v>1776</v>
      </c>
      <c r="C777" s="212" t="s">
        <v>1777</v>
      </c>
      <c r="D777" s="324" t="s">
        <v>1103</v>
      </c>
      <c r="E777" s="330" t="s">
        <v>3735</v>
      </c>
      <c r="F777" s="212" t="s">
        <v>390</v>
      </c>
      <c r="G777" s="331" t="s">
        <v>151</v>
      </c>
      <c r="H777" s="436"/>
      <c r="I777" s="245"/>
      <c r="J777" s="229"/>
      <c r="K777" s="448">
        <v>0.03443287037037037</v>
      </c>
      <c r="L777" s="299"/>
      <c r="M777" s="208"/>
      <c r="N777" s="486">
        <f>H777+I777+J777+K777+L777+M777</f>
        <v>0.03443287037037037</v>
      </c>
      <c r="O777" s="427"/>
      <c r="P777" s="245"/>
      <c r="Q777" s="247"/>
      <c r="R777" s="461">
        <v>1</v>
      </c>
      <c r="S777" s="202"/>
      <c r="T777" s="200"/>
      <c r="U777" s="475">
        <f t="shared" si="33"/>
        <v>1</v>
      </c>
      <c r="V777" s="316">
        <v>1</v>
      </c>
      <c r="W777" s="359">
        <f t="shared" si="34"/>
        <v>1</v>
      </c>
      <c r="X777" s="317"/>
      <c r="Y777" s="317"/>
      <c r="Z777" s="317"/>
      <c r="AA777" s="317"/>
      <c r="AB777" s="317"/>
      <c r="AC777" s="317"/>
      <c r="AD777" s="317"/>
    </row>
    <row r="778" spans="1:30" s="217" customFormat="1" ht="12">
      <c r="A778" s="364">
        <f t="shared" si="30"/>
        <v>774</v>
      </c>
      <c r="B778" s="208" t="s">
        <v>2826</v>
      </c>
      <c r="C778" s="208" t="s">
        <v>3744</v>
      </c>
      <c r="D778" s="208" t="s">
        <v>1104</v>
      </c>
      <c r="E778" s="372">
        <v>1964</v>
      </c>
      <c r="F778" s="208" t="s">
        <v>390</v>
      </c>
      <c r="G778" s="373" t="s">
        <v>182</v>
      </c>
      <c r="H778" s="225"/>
      <c r="I778" s="199"/>
      <c r="J778" s="227"/>
      <c r="K778" s="446"/>
      <c r="L778" s="255">
        <v>0.034444444444444444</v>
      </c>
      <c r="M778" s="208"/>
      <c r="N778" s="485">
        <f>H778+I778+J778+K778+L778+M778</f>
        <v>0.034444444444444444</v>
      </c>
      <c r="O778" s="424"/>
      <c r="P778" s="199"/>
      <c r="Q778" s="205"/>
      <c r="R778" s="457"/>
      <c r="S778" s="200">
        <v>1</v>
      </c>
      <c r="T778" s="200"/>
      <c r="U778" s="474">
        <f t="shared" si="33"/>
        <v>1</v>
      </c>
      <c r="V778" s="359">
        <v>1</v>
      </c>
      <c r="W778" s="359">
        <f t="shared" si="34"/>
        <v>1</v>
      </c>
      <c r="X778" s="359"/>
      <c r="Y778" s="359"/>
      <c r="Z778" s="359"/>
      <c r="AA778" s="359"/>
      <c r="AB778" s="359"/>
      <c r="AC778" s="359"/>
      <c r="AD778" s="359"/>
    </row>
    <row r="779" spans="1:30" s="319" customFormat="1" ht="12">
      <c r="A779" s="320">
        <f t="shared" si="30"/>
        <v>775</v>
      </c>
      <c r="B779" s="328" t="s">
        <v>894</v>
      </c>
      <c r="C779" s="328" t="s">
        <v>224</v>
      </c>
      <c r="D779" s="321" t="s">
        <v>1103</v>
      </c>
      <c r="E779" s="328">
        <v>1989</v>
      </c>
      <c r="F779" s="328" t="s">
        <v>390</v>
      </c>
      <c r="G779" s="329" t="s">
        <v>607</v>
      </c>
      <c r="H779" s="209">
        <v>0.03446759259259259</v>
      </c>
      <c r="I779" s="210"/>
      <c r="J779" s="228"/>
      <c r="K779" s="447"/>
      <c r="L779" s="299"/>
      <c r="M779" s="198"/>
      <c r="N779" s="486">
        <f>H779+I779+J779+K779+L779+M779</f>
        <v>0.03446759259259259</v>
      </c>
      <c r="O779" s="426">
        <v>1</v>
      </c>
      <c r="P779" s="232"/>
      <c r="Q779" s="234"/>
      <c r="R779" s="455"/>
      <c r="S779" s="202"/>
      <c r="T779" s="200"/>
      <c r="U779" s="472">
        <f t="shared" si="33"/>
        <v>1</v>
      </c>
      <c r="V779" s="317">
        <v>1</v>
      </c>
      <c r="W779" s="359">
        <f t="shared" si="34"/>
        <v>1</v>
      </c>
      <c r="X779" s="317"/>
      <c r="Y779" s="317"/>
      <c r="Z779" s="317"/>
      <c r="AA779" s="317"/>
      <c r="AB779" s="317"/>
      <c r="AC779" s="317"/>
      <c r="AD779" s="317"/>
    </row>
    <row r="780" spans="1:30" s="217" customFormat="1" ht="12">
      <c r="A780" s="364">
        <f t="shared" si="30"/>
        <v>776</v>
      </c>
      <c r="B780" s="361" t="s">
        <v>1276</v>
      </c>
      <c r="C780" s="361" t="s">
        <v>3733</v>
      </c>
      <c r="D780" s="362" t="s">
        <v>1104</v>
      </c>
      <c r="E780" s="361" t="s">
        <v>3806</v>
      </c>
      <c r="F780" s="361" t="s">
        <v>390</v>
      </c>
      <c r="G780" s="363" t="s">
        <v>1277</v>
      </c>
      <c r="H780" s="203"/>
      <c r="I780" s="196"/>
      <c r="J780" s="227">
        <v>0.03449074074074074</v>
      </c>
      <c r="K780" s="446"/>
      <c r="L780" s="198"/>
      <c r="M780" s="198"/>
      <c r="N780" s="485">
        <f>H780+I780+J780+K780+L780+M780</f>
        <v>0.03449074074074074</v>
      </c>
      <c r="O780" s="424"/>
      <c r="P780" s="199"/>
      <c r="Q780" s="205">
        <v>1</v>
      </c>
      <c r="R780" s="457"/>
      <c r="S780" s="200"/>
      <c r="T780" s="200"/>
      <c r="U780" s="474">
        <f t="shared" si="33"/>
        <v>1</v>
      </c>
      <c r="V780" s="374">
        <v>1</v>
      </c>
      <c r="W780" s="359">
        <f t="shared" si="34"/>
        <v>1</v>
      </c>
      <c r="X780" s="359"/>
      <c r="Y780" s="359"/>
      <c r="Z780" s="359"/>
      <c r="AA780" s="359"/>
      <c r="AB780" s="359"/>
      <c r="AC780" s="359"/>
      <c r="AD780" s="359"/>
    </row>
    <row r="781" spans="1:30" s="217" customFormat="1" ht="12">
      <c r="A781" s="364">
        <f t="shared" si="30"/>
        <v>777</v>
      </c>
      <c r="B781" s="208" t="s">
        <v>1780</v>
      </c>
      <c r="C781" s="208" t="s">
        <v>3842</v>
      </c>
      <c r="D781" s="208" t="s">
        <v>1104</v>
      </c>
      <c r="E781" s="372" t="s">
        <v>25</v>
      </c>
      <c r="F781" s="208" t="s">
        <v>390</v>
      </c>
      <c r="G781" s="373" t="s">
        <v>1781</v>
      </c>
      <c r="H781" s="225"/>
      <c r="I781" s="199"/>
      <c r="J781" s="227"/>
      <c r="K781" s="446">
        <v>0.034548611111111106</v>
      </c>
      <c r="L781" s="198"/>
      <c r="M781" s="208"/>
      <c r="N781" s="485">
        <f>H781+I781+J781+K781+L781+M781</f>
        <v>0.034548611111111106</v>
      </c>
      <c r="O781" s="424"/>
      <c r="P781" s="199"/>
      <c r="Q781" s="205"/>
      <c r="R781" s="457">
        <v>1</v>
      </c>
      <c r="S781" s="200"/>
      <c r="T781" s="200"/>
      <c r="U781" s="474">
        <f t="shared" si="33"/>
        <v>1</v>
      </c>
      <c r="V781" s="359">
        <v>1</v>
      </c>
      <c r="W781" s="359">
        <f t="shared" si="34"/>
        <v>1</v>
      </c>
      <c r="X781" s="359"/>
      <c r="Y781" s="359"/>
      <c r="Z781" s="359"/>
      <c r="AA781" s="359"/>
      <c r="AB781" s="359"/>
      <c r="AC781" s="359"/>
      <c r="AD781" s="359"/>
    </row>
    <row r="782" spans="1:30" s="217" customFormat="1" ht="12">
      <c r="A782" s="364">
        <f t="shared" si="30"/>
        <v>778</v>
      </c>
      <c r="B782" s="208" t="s">
        <v>2157</v>
      </c>
      <c r="C782" s="208" t="s">
        <v>67</v>
      </c>
      <c r="D782" s="208" t="s">
        <v>1104</v>
      </c>
      <c r="E782" s="372">
        <v>1953</v>
      </c>
      <c r="F782" s="208" t="s">
        <v>390</v>
      </c>
      <c r="G782" s="373" t="s">
        <v>1610</v>
      </c>
      <c r="H782" s="225"/>
      <c r="I782" s="199"/>
      <c r="J782" s="227"/>
      <c r="K782" s="446"/>
      <c r="L782" s="255">
        <v>0.03454861111111111</v>
      </c>
      <c r="M782" s="208"/>
      <c r="N782" s="485">
        <f>H782+I782+J782+K782+L782+M782</f>
        <v>0.03454861111111111</v>
      </c>
      <c r="O782" s="424"/>
      <c r="P782" s="199"/>
      <c r="Q782" s="205"/>
      <c r="R782" s="457"/>
      <c r="S782" s="200">
        <v>1</v>
      </c>
      <c r="T782" s="200"/>
      <c r="U782" s="474">
        <f t="shared" si="33"/>
        <v>1</v>
      </c>
      <c r="V782" s="359">
        <v>1</v>
      </c>
      <c r="W782" s="359">
        <f t="shared" si="34"/>
        <v>1</v>
      </c>
      <c r="X782" s="359"/>
      <c r="Y782" s="359"/>
      <c r="Z782" s="359"/>
      <c r="AA782" s="359"/>
      <c r="AB782" s="359"/>
      <c r="AC782" s="359"/>
      <c r="AD782" s="359"/>
    </row>
    <row r="783" spans="1:30" s="319" customFormat="1" ht="12">
      <c r="A783" s="320">
        <f t="shared" si="30"/>
        <v>779</v>
      </c>
      <c r="B783" s="324" t="s">
        <v>2834</v>
      </c>
      <c r="C783" s="324" t="s">
        <v>3738</v>
      </c>
      <c r="D783" s="324" t="s">
        <v>1103</v>
      </c>
      <c r="E783" s="324">
        <v>1977</v>
      </c>
      <c r="F783" s="324" t="s">
        <v>390</v>
      </c>
      <c r="G783" s="327" t="s">
        <v>182</v>
      </c>
      <c r="H783" s="206"/>
      <c r="I783" s="244"/>
      <c r="J783" s="229"/>
      <c r="K783" s="448"/>
      <c r="L783" s="270">
        <v>0.034583333333333334</v>
      </c>
      <c r="M783" s="283"/>
      <c r="N783" s="486">
        <f>H783+I783+J783+K783+L783+M783</f>
        <v>0.034583333333333334</v>
      </c>
      <c r="O783" s="427"/>
      <c r="P783" s="245"/>
      <c r="Q783" s="247"/>
      <c r="R783" s="461"/>
      <c r="S783" s="214">
        <v>1</v>
      </c>
      <c r="T783" s="214"/>
      <c r="U783" s="475">
        <f t="shared" si="33"/>
        <v>1</v>
      </c>
      <c r="V783" s="334">
        <v>1</v>
      </c>
      <c r="W783" s="359">
        <f t="shared" si="34"/>
        <v>1</v>
      </c>
      <c r="X783" s="317"/>
      <c r="Y783" s="317"/>
      <c r="Z783" s="317"/>
      <c r="AA783" s="317"/>
      <c r="AB783" s="317"/>
      <c r="AC783" s="317"/>
      <c r="AD783" s="317"/>
    </row>
    <row r="784" spans="1:30" s="217" customFormat="1" ht="12">
      <c r="A784" s="364">
        <f t="shared" si="30"/>
        <v>780</v>
      </c>
      <c r="B784" s="378" t="s">
        <v>1201</v>
      </c>
      <c r="C784" s="378" t="s">
        <v>27</v>
      </c>
      <c r="D784" s="362" t="s">
        <v>1104</v>
      </c>
      <c r="E784" s="378" t="s">
        <v>3720</v>
      </c>
      <c r="F784" s="362" t="s">
        <v>390</v>
      </c>
      <c r="G784" s="379" t="s">
        <v>51</v>
      </c>
      <c r="H784" s="211"/>
      <c r="I784" s="207"/>
      <c r="J784" s="227"/>
      <c r="K784" s="446">
        <v>0.03460648148148148</v>
      </c>
      <c r="L784" s="198"/>
      <c r="M784" s="198"/>
      <c r="N784" s="485">
        <f>H784+I784+J784+K784+L784+M784</f>
        <v>0.03460648148148148</v>
      </c>
      <c r="O784" s="424"/>
      <c r="P784" s="199"/>
      <c r="Q784" s="205"/>
      <c r="R784" s="457">
        <v>1</v>
      </c>
      <c r="S784" s="200"/>
      <c r="T784" s="200"/>
      <c r="U784" s="474">
        <f t="shared" si="33"/>
        <v>1</v>
      </c>
      <c r="V784" s="358">
        <v>1</v>
      </c>
      <c r="W784" s="359">
        <f t="shared" si="34"/>
        <v>1</v>
      </c>
      <c r="X784" s="359"/>
      <c r="Y784" s="359"/>
      <c r="Z784" s="359"/>
      <c r="AA784" s="359"/>
      <c r="AB784" s="359"/>
      <c r="AC784" s="359"/>
      <c r="AD784" s="359"/>
    </row>
    <row r="785" spans="1:30" s="217" customFormat="1" ht="12">
      <c r="A785" s="364">
        <f t="shared" si="30"/>
        <v>781</v>
      </c>
      <c r="B785" s="362" t="s">
        <v>195</v>
      </c>
      <c r="C785" s="362" t="s">
        <v>3791</v>
      </c>
      <c r="D785" s="362" t="s">
        <v>1104</v>
      </c>
      <c r="E785" s="362">
        <v>1951</v>
      </c>
      <c r="F785" s="362" t="s">
        <v>390</v>
      </c>
      <c r="G785" s="365" t="s">
        <v>2903</v>
      </c>
      <c r="H785" s="203"/>
      <c r="I785" s="207"/>
      <c r="J785" s="227"/>
      <c r="K785" s="446"/>
      <c r="L785" s="255">
        <v>0.0346412037037037</v>
      </c>
      <c r="M785" s="198"/>
      <c r="N785" s="485">
        <f>H785+I785+J785+K785+L785+M785</f>
        <v>0.0346412037037037</v>
      </c>
      <c r="O785" s="424"/>
      <c r="P785" s="199"/>
      <c r="Q785" s="205"/>
      <c r="R785" s="457"/>
      <c r="S785" s="200">
        <v>1</v>
      </c>
      <c r="T785" s="200"/>
      <c r="U785" s="474">
        <f t="shared" si="33"/>
        <v>1</v>
      </c>
      <c r="V785" s="358">
        <v>1</v>
      </c>
      <c r="W785" s="359">
        <f t="shared" si="34"/>
        <v>1</v>
      </c>
      <c r="X785" s="359"/>
      <c r="Y785" s="359"/>
      <c r="Z785" s="359"/>
      <c r="AA785" s="359"/>
      <c r="AB785" s="359"/>
      <c r="AC785" s="359"/>
      <c r="AD785" s="359"/>
    </row>
    <row r="786" spans="1:30" s="217" customFormat="1" ht="12">
      <c r="A786" s="364">
        <f t="shared" si="30"/>
        <v>782</v>
      </c>
      <c r="B786" s="208" t="s">
        <v>1784</v>
      </c>
      <c r="C786" s="208" t="s">
        <v>104</v>
      </c>
      <c r="D786" s="208" t="s">
        <v>1104</v>
      </c>
      <c r="E786" s="372" t="s">
        <v>1368</v>
      </c>
      <c r="F786" s="208" t="s">
        <v>390</v>
      </c>
      <c r="G786" s="373" t="s">
        <v>290</v>
      </c>
      <c r="H786" s="225"/>
      <c r="I786" s="199"/>
      <c r="J786" s="227"/>
      <c r="K786" s="446">
        <v>0.03466435185185185</v>
      </c>
      <c r="L786" s="198"/>
      <c r="M786" s="208"/>
      <c r="N786" s="485">
        <f>H786+I786+J786+K786+L786+M786</f>
        <v>0.03466435185185185</v>
      </c>
      <c r="O786" s="424"/>
      <c r="P786" s="199"/>
      <c r="Q786" s="205"/>
      <c r="R786" s="457">
        <v>1</v>
      </c>
      <c r="S786" s="200"/>
      <c r="T786" s="200"/>
      <c r="U786" s="474">
        <f t="shared" si="33"/>
        <v>1</v>
      </c>
      <c r="V786" s="358">
        <v>1</v>
      </c>
      <c r="W786" s="359">
        <f t="shared" si="34"/>
        <v>1</v>
      </c>
      <c r="X786" s="359"/>
      <c r="Y786" s="359"/>
      <c r="Z786" s="359"/>
      <c r="AA786" s="359"/>
      <c r="AB786" s="359"/>
      <c r="AC786" s="359"/>
      <c r="AD786" s="359"/>
    </row>
    <row r="787" spans="1:30" s="217" customFormat="1" ht="12">
      <c r="A787" s="364">
        <f t="shared" si="30"/>
        <v>783</v>
      </c>
      <c r="B787" s="361" t="s">
        <v>1785</v>
      </c>
      <c r="C787" s="361" t="s">
        <v>3794</v>
      </c>
      <c r="D787" s="362" t="s">
        <v>1104</v>
      </c>
      <c r="E787" s="361" t="s">
        <v>3798</v>
      </c>
      <c r="F787" s="361" t="s">
        <v>390</v>
      </c>
      <c r="G787" s="363" t="s">
        <v>1786</v>
      </c>
      <c r="H787" s="203"/>
      <c r="I787" s="196"/>
      <c r="J787" s="227"/>
      <c r="K787" s="446">
        <v>0.03467592592592592</v>
      </c>
      <c r="L787" s="198"/>
      <c r="M787" s="198"/>
      <c r="N787" s="485">
        <f>H787+I787+J787+K787+L787+M787</f>
        <v>0.03467592592592592</v>
      </c>
      <c r="O787" s="424"/>
      <c r="P787" s="199"/>
      <c r="Q787" s="205"/>
      <c r="R787" s="457">
        <v>1</v>
      </c>
      <c r="S787" s="200"/>
      <c r="T787" s="200"/>
      <c r="U787" s="474">
        <f t="shared" si="33"/>
        <v>1</v>
      </c>
      <c r="V787" s="358">
        <v>1</v>
      </c>
      <c r="W787" s="359">
        <f t="shared" si="34"/>
        <v>1</v>
      </c>
      <c r="X787" s="359"/>
      <c r="Y787" s="359"/>
      <c r="Z787" s="359"/>
      <c r="AA787" s="359"/>
      <c r="AB787" s="359"/>
      <c r="AC787" s="359"/>
      <c r="AD787" s="359"/>
    </row>
    <row r="788" spans="1:30" s="319" customFormat="1" ht="12">
      <c r="A788" s="320">
        <f t="shared" si="30"/>
        <v>784</v>
      </c>
      <c r="B788" s="212" t="s">
        <v>2839</v>
      </c>
      <c r="C788" s="212" t="s">
        <v>1299</v>
      </c>
      <c r="D788" s="212" t="s">
        <v>1103</v>
      </c>
      <c r="E788" s="330">
        <v>1965</v>
      </c>
      <c r="F788" s="212" t="s">
        <v>390</v>
      </c>
      <c r="G788" s="331" t="s">
        <v>1440</v>
      </c>
      <c r="H788" s="436"/>
      <c r="I788" s="245"/>
      <c r="J788" s="229"/>
      <c r="K788" s="447"/>
      <c r="L788" s="270">
        <v>0.03467592592592592</v>
      </c>
      <c r="M788" s="238"/>
      <c r="N788" s="486">
        <f>H788+I788+J788+K788+L788+M788</f>
        <v>0.03467592592592592</v>
      </c>
      <c r="O788" s="427"/>
      <c r="P788" s="245"/>
      <c r="Q788" s="234"/>
      <c r="R788" s="455"/>
      <c r="S788" s="214">
        <v>1</v>
      </c>
      <c r="T788" s="239"/>
      <c r="U788" s="472">
        <f t="shared" si="33"/>
        <v>1</v>
      </c>
      <c r="V788" s="317">
        <v>1</v>
      </c>
      <c r="W788" s="359">
        <f t="shared" si="34"/>
        <v>1</v>
      </c>
      <c r="X788" s="317"/>
      <c r="Y788" s="317"/>
      <c r="Z788" s="317"/>
      <c r="AA788" s="317"/>
      <c r="AB788" s="317"/>
      <c r="AC788" s="317"/>
      <c r="AD788" s="317"/>
    </row>
    <row r="789" spans="1:30" s="217" customFormat="1" ht="12">
      <c r="A789" s="364">
        <f t="shared" si="30"/>
        <v>785</v>
      </c>
      <c r="B789" s="208" t="s">
        <v>2860</v>
      </c>
      <c r="C789" s="208" t="s">
        <v>3778</v>
      </c>
      <c r="D789" s="208" t="s">
        <v>1104</v>
      </c>
      <c r="E789" s="372">
        <v>1964</v>
      </c>
      <c r="F789" s="208" t="s">
        <v>390</v>
      </c>
      <c r="G789" s="373" t="s">
        <v>2908</v>
      </c>
      <c r="H789" s="225"/>
      <c r="I789" s="199"/>
      <c r="J789" s="227"/>
      <c r="K789" s="446"/>
      <c r="L789" s="255">
        <v>0.03469907407407408</v>
      </c>
      <c r="M789" s="208"/>
      <c r="N789" s="485">
        <f>H789+I789+J789+K789+L789+M789</f>
        <v>0.03469907407407408</v>
      </c>
      <c r="O789" s="424"/>
      <c r="P789" s="199"/>
      <c r="Q789" s="205"/>
      <c r="R789" s="457"/>
      <c r="S789" s="200">
        <v>1</v>
      </c>
      <c r="T789" s="200"/>
      <c r="U789" s="474">
        <f t="shared" si="33"/>
        <v>1</v>
      </c>
      <c r="V789" s="359">
        <v>1</v>
      </c>
      <c r="W789" s="359">
        <f t="shared" si="34"/>
        <v>1</v>
      </c>
      <c r="X789" s="359"/>
      <c r="Y789" s="359"/>
      <c r="Z789" s="359"/>
      <c r="AA789" s="359"/>
      <c r="AB789" s="359"/>
      <c r="AC789" s="359"/>
      <c r="AD789" s="359"/>
    </row>
    <row r="790" spans="1:30" s="217" customFormat="1" ht="12">
      <c r="A790" s="364">
        <f t="shared" si="30"/>
        <v>786</v>
      </c>
      <c r="B790" s="208" t="s">
        <v>2862</v>
      </c>
      <c r="C790" s="208" t="s">
        <v>3794</v>
      </c>
      <c r="D790" s="208" t="s">
        <v>1104</v>
      </c>
      <c r="E790" s="372">
        <v>1981</v>
      </c>
      <c r="F790" s="208" t="s">
        <v>390</v>
      </c>
      <c r="G790" s="373" t="s">
        <v>109</v>
      </c>
      <c r="H790" s="225"/>
      <c r="I790" s="199"/>
      <c r="J790" s="227"/>
      <c r="K790" s="446"/>
      <c r="L790" s="255">
        <v>0.03469907407407408</v>
      </c>
      <c r="M790" s="208"/>
      <c r="N790" s="485">
        <f>H790+I790+J790+K790+L790+M790</f>
        <v>0.03469907407407408</v>
      </c>
      <c r="O790" s="424"/>
      <c r="P790" s="199"/>
      <c r="Q790" s="205"/>
      <c r="R790" s="457"/>
      <c r="S790" s="200">
        <v>1</v>
      </c>
      <c r="T790" s="200"/>
      <c r="U790" s="474">
        <f t="shared" si="33"/>
        <v>1</v>
      </c>
      <c r="V790" s="359">
        <v>1</v>
      </c>
      <c r="W790" s="359">
        <f t="shared" si="34"/>
        <v>1</v>
      </c>
      <c r="X790" s="359"/>
      <c r="Y790" s="359"/>
      <c r="Z790" s="359"/>
      <c r="AA790" s="359"/>
      <c r="AB790" s="359"/>
      <c r="AC790" s="359"/>
      <c r="AD790" s="359"/>
    </row>
    <row r="791" spans="1:30" s="217" customFormat="1" ht="12">
      <c r="A791" s="364">
        <f t="shared" si="30"/>
        <v>787</v>
      </c>
      <c r="B791" s="361" t="s">
        <v>2853</v>
      </c>
      <c r="C791" s="361" t="s">
        <v>3809</v>
      </c>
      <c r="D791" s="362" t="s">
        <v>1104</v>
      </c>
      <c r="E791" s="361">
        <v>1950</v>
      </c>
      <c r="F791" s="361" t="s">
        <v>390</v>
      </c>
      <c r="G791" s="363" t="s">
        <v>3779</v>
      </c>
      <c r="H791" s="203"/>
      <c r="I791" s="196"/>
      <c r="J791" s="227"/>
      <c r="K791" s="446"/>
      <c r="L791" s="255">
        <v>0.03471064814814815</v>
      </c>
      <c r="M791" s="198"/>
      <c r="N791" s="485">
        <f>H791+I791+J791+K791+L791+M791</f>
        <v>0.03471064814814815</v>
      </c>
      <c r="O791" s="424"/>
      <c r="P791" s="199"/>
      <c r="Q791" s="205"/>
      <c r="R791" s="457"/>
      <c r="S791" s="200">
        <v>1</v>
      </c>
      <c r="T791" s="200"/>
      <c r="U791" s="474">
        <f t="shared" si="33"/>
        <v>1</v>
      </c>
      <c r="V791" s="374">
        <v>1</v>
      </c>
      <c r="W791" s="359">
        <f t="shared" si="34"/>
        <v>1</v>
      </c>
      <c r="X791" s="359"/>
      <c r="Y791" s="359"/>
      <c r="Z791" s="359"/>
      <c r="AA791" s="359"/>
      <c r="AB791" s="359"/>
      <c r="AC791" s="359"/>
      <c r="AD791" s="359"/>
    </row>
    <row r="792" spans="1:30" s="217" customFormat="1" ht="12">
      <c r="A792" s="364">
        <f t="shared" si="30"/>
        <v>788</v>
      </c>
      <c r="B792" s="362" t="s">
        <v>2865</v>
      </c>
      <c r="C792" s="362" t="s">
        <v>168</v>
      </c>
      <c r="D792" s="362" t="s">
        <v>1104</v>
      </c>
      <c r="E792" s="362">
        <v>1964</v>
      </c>
      <c r="F792" s="362" t="s">
        <v>390</v>
      </c>
      <c r="G792" s="365" t="s">
        <v>1610</v>
      </c>
      <c r="H792" s="203"/>
      <c r="I792" s="207"/>
      <c r="J792" s="227"/>
      <c r="K792" s="446"/>
      <c r="L792" s="255">
        <v>0.0347337962962963</v>
      </c>
      <c r="M792" s="198"/>
      <c r="N792" s="485">
        <f>H792+I792+J792+K792+L792+M792</f>
        <v>0.0347337962962963</v>
      </c>
      <c r="O792" s="424"/>
      <c r="P792" s="199"/>
      <c r="Q792" s="205"/>
      <c r="R792" s="457"/>
      <c r="S792" s="200">
        <v>1</v>
      </c>
      <c r="T792" s="200"/>
      <c r="U792" s="474">
        <f t="shared" si="33"/>
        <v>1</v>
      </c>
      <c r="V792" s="359">
        <v>1</v>
      </c>
      <c r="W792" s="359">
        <f t="shared" si="34"/>
        <v>1</v>
      </c>
      <c r="X792" s="359"/>
      <c r="Y792" s="359"/>
      <c r="Z792" s="359"/>
      <c r="AA792" s="359"/>
      <c r="AB792" s="359"/>
      <c r="AC792" s="359"/>
      <c r="AD792" s="359"/>
    </row>
    <row r="793" spans="1:30" s="217" customFormat="1" ht="12">
      <c r="A793" s="364">
        <f t="shared" si="30"/>
        <v>789</v>
      </c>
      <c r="B793" s="361" t="s">
        <v>2870</v>
      </c>
      <c r="C793" s="361" t="s">
        <v>3744</v>
      </c>
      <c r="D793" s="362" t="s">
        <v>1104</v>
      </c>
      <c r="E793" s="361">
        <v>1966</v>
      </c>
      <c r="F793" s="361" t="s">
        <v>390</v>
      </c>
      <c r="G793" s="363" t="s">
        <v>450</v>
      </c>
      <c r="H793" s="203"/>
      <c r="I793" s="196"/>
      <c r="J793" s="227"/>
      <c r="K793" s="446"/>
      <c r="L793" s="255">
        <v>0.0347337962962963</v>
      </c>
      <c r="M793" s="198"/>
      <c r="N793" s="485">
        <f>H793+I793+J793+K793+L793+M793</f>
        <v>0.0347337962962963</v>
      </c>
      <c r="O793" s="424"/>
      <c r="P793" s="199"/>
      <c r="Q793" s="205"/>
      <c r="R793" s="457"/>
      <c r="S793" s="200">
        <v>1</v>
      </c>
      <c r="T793" s="200"/>
      <c r="U793" s="474">
        <f t="shared" si="33"/>
        <v>1</v>
      </c>
      <c r="V793" s="359">
        <v>1</v>
      </c>
      <c r="W793" s="359">
        <f t="shared" si="34"/>
        <v>1</v>
      </c>
      <c r="X793" s="359"/>
      <c r="Y793" s="359"/>
      <c r="Z793" s="359"/>
      <c r="AA793" s="359"/>
      <c r="AB793" s="359"/>
      <c r="AC793" s="359"/>
      <c r="AD793" s="359"/>
    </row>
    <row r="794" spans="1:30" s="217" customFormat="1" ht="12">
      <c r="A794" s="364">
        <f t="shared" si="30"/>
        <v>790</v>
      </c>
      <c r="B794" s="361" t="s">
        <v>1255</v>
      </c>
      <c r="C794" s="361" t="s">
        <v>63</v>
      </c>
      <c r="D794" s="362" t="s">
        <v>1104</v>
      </c>
      <c r="E794" s="361">
        <v>1983</v>
      </c>
      <c r="F794" s="361" t="s">
        <v>390</v>
      </c>
      <c r="G794" s="363" t="s">
        <v>71</v>
      </c>
      <c r="H794" s="203"/>
      <c r="I794" s="196"/>
      <c r="J794" s="227">
        <v>0.03474537037037037</v>
      </c>
      <c r="K794" s="446"/>
      <c r="L794" s="198"/>
      <c r="M794" s="198"/>
      <c r="N794" s="485">
        <f>H794+I794+J794+K794+L794+M794</f>
        <v>0.03474537037037037</v>
      </c>
      <c r="O794" s="424"/>
      <c r="P794" s="199"/>
      <c r="Q794" s="205">
        <v>1</v>
      </c>
      <c r="R794" s="457"/>
      <c r="S794" s="200"/>
      <c r="T794" s="200"/>
      <c r="U794" s="474">
        <f t="shared" si="33"/>
        <v>1</v>
      </c>
      <c r="V794" s="358">
        <v>1</v>
      </c>
      <c r="W794" s="359">
        <f t="shared" si="34"/>
        <v>1</v>
      </c>
      <c r="X794" s="359"/>
      <c r="Y794" s="359"/>
      <c r="Z794" s="359"/>
      <c r="AA794" s="359"/>
      <c r="AB794" s="359"/>
      <c r="AC794" s="359"/>
      <c r="AD794" s="359"/>
    </row>
    <row r="795" spans="1:30" s="217" customFormat="1" ht="12">
      <c r="A795" s="364">
        <f t="shared" si="30"/>
        <v>791</v>
      </c>
      <c r="B795" s="362" t="s">
        <v>932</v>
      </c>
      <c r="C795" s="362" t="s">
        <v>3800</v>
      </c>
      <c r="D795" s="362" t="s">
        <v>1104</v>
      </c>
      <c r="E795" s="362">
        <v>1958</v>
      </c>
      <c r="F795" s="362" t="s">
        <v>390</v>
      </c>
      <c r="G795" s="365" t="s">
        <v>935</v>
      </c>
      <c r="H795" s="203">
        <v>0.03474537037037037</v>
      </c>
      <c r="I795" s="207"/>
      <c r="J795" s="227"/>
      <c r="K795" s="446"/>
      <c r="L795" s="198"/>
      <c r="M795" s="198"/>
      <c r="N795" s="485">
        <f>H795+I795+J795+K795+L795+M795</f>
        <v>0.03474537037037037</v>
      </c>
      <c r="O795" s="424">
        <v>1</v>
      </c>
      <c r="P795" s="199"/>
      <c r="Q795" s="205"/>
      <c r="R795" s="457"/>
      <c r="S795" s="200"/>
      <c r="T795" s="200"/>
      <c r="U795" s="474">
        <f t="shared" si="33"/>
        <v>1</v>
      </c>
      <c r="V795" s="358">
        <v>1</v>
      </c>
      <c r="W795" s="359">
        <f t="shared" si="34"/>
        <v>1</v>
      </c>
      <c r="X795" s="359"/>
      <c r="Y795" s="359"/>
      <c r="Z795" s="359"/>
      <c r="AA795" s="359"/>
      <c r="AB795" s="359"/>
      <c r="AC795" s="359"/>
      <c r="AD795" s="359"/>
    </row>
    <row r="796" spans="1:30" s="367" customFormat="1" ht="12">
      <c r="A796" s="364">
        <f t="shared" si="30"/>
        <v>792</v>
      </c>
      <c r="B796" s="208" t="s">
        <v>1787</v>
      </c>
      <c r="C796" s="208" t="s">
        <v>3718</v>
      </c>
      <c r="D796" s="382" t="s">
        <v>1104</v>
      </c>
      <c r="E796" s="372" t="s">
        <v>3861</v>
      </c>
      <c r="F796" s="208" t="s">
        <v>390</v>
      </c>
      <c r="G796" s="373" t="s">
        <v>97</v>
      </c>
      <c r="H796" s="225"/>
      <c r="I796" s="199"/>
      <c r="J796" s="227"/>
      <c r="K796" s="446">
        <v>0.03476851851851852</v>
      </c>
      <c r="L796" s="198"/>
      <c r="M796" s="208"/>
      <c r="N796" s="485">
        <f>H796+I796+J796+K796+L796+M796</f>
        <v>0.03476851851851852</v>
      </c>
      <c r="O796" s="424"/>
      <c r="P796" s="199"/>
      <c r="Q796" s="205"/>
      <c r="R796" s="457">
        <v>1</v>
      </c>
      <c r="S796" s="200"/>
      <c r="T796" s="200"/>
      <c r="U796" s="474">
        <f t="shared" si="33"/>
        <v>1</v>
      </c>
      <c r="V796" s="358">
        <v>1</v>
      </c>
      <c r="W796" s="359">
        <f t="shared" si="34"/>
        <v>1</v>
      </c>
      <c r="X796" s="366"/>
      <c r="Y796" s="366"/>
      <c r="Z796" s="366"/>
      <c r="AA796" s="366"/>
      <c r="AB796" s="366"/>
      <c r="AC796" s="366"/>
      <c r="AD796" s="366"/>
    </row>
    <row r="797" spans="1:30" s="217" customFormat="1" ht="12">
      <c r="A797" s="364">
        <f t="shared" si="30"/>
        <v>793</v>
      </c>
      <c r="B797" s="375" t="s">
        <v>1789</v>
      </c>
      <c r="C797" s="375" t="s">
        <v>3852</v>
      </c>
      <c r="D797" s="375" t="s">
        <v>1104</v>
      </c>
      <c r="E797" s="375" t="s">
        <v>3735</v>
      </c>
      <c r="F797" s="361" t="s">
        <v>390</v>
      </c>
      <c r="G797" s="376" t="s">
        <v>1781</v>
      </c>
      <c r="H797" s="203"/>
      <c r="I797" s="223"/>
      <c r="J797" s="227"/>
      <c r="K797" s="446">
        <v>0.03480324074074074</v>
      </c>
      <c r="L797" s="198"/>
      <c r="M797" s="198"/>
      <c r="N797" s="485">
        <f>H797+I797+J797+K797+L797+M797</f>
        <v>0.03480324074074074</v>
      </c>
      <c r="O797" s="424"/>
      <c r="P797" s="199"/>
      <c r="Q797" s="205"/>
      <c r="R797" s="457">
        <v>1</v>
      </c>
      <c r="S797" s="200"/>
      <c r="T797" s="200"/>
      <c r="U797" s="474">
        <f t="shared" si="33"/>
        <v>1</v>
      </c>
      <c r="V797" s="358">
        <v>1</v>
      </c>
      <c r="W797" s="359">
        <f t="shared" si="34"/>
        <v>1</v>
      </c>
      <c r="X797" s="359"/>
      <c r="Y797" s="359"/>
      <c r="Z797" s="359"/>
      <c r="AA797" s="359"/>
      <c r="AB797" s="359"/>
      <c r="AC797" s="359"/>
      <c r="AD797" s="359"/>
    </row>
    <row r="798" spans="1:30" s="217" customFormat="1" ht="12">
      <c r="A798" s="364">
        <f t="shared" si="30"/>
        <v>794</v>
      </c>
      <c r="B798" s="208" t="s">
        <v>1653</v>
      </c>
      <c r="C798" s="208" t="s">
        <v>150</v>
      </c>
      <c r="D798" s="208" t="s">
        <v>1104</v>
      </c>
      <c r="E798" s="372">
        <v>1988</v>
      </c>
      <c r="F798" s="208" t="s">
        <v>390</v>
      </c>
      <c r="G798" s="373" t="s">
        <v>1781</v>
      </c>
      <c r="H798" s="225"/>
      <c r="I798" s="199"/>
      <c r="J798" s="227"/>
      <c r="K798" s="446"/>
      <c r="L798" s="255">
        <v>0.03481481481481481</v>
      </c>
      <c r="M798" s="208"/>
      <c r="N798" s="485">
        <f>H798+I798+J798+K798+L798+M798</f>
        <v>0.03481481481481481</v>
      </c>
      <c r="O798" s="424"/>
      <c r="P798" s="199"/>
      <c r="Q798" s="205"/>
      <c r="R798" s="457"/>
      <c r="S798" s="200">
        <v>1</v>
      </c>
      <c r="T798" s="200"/>
      <c r="U798" s="474">
        <f t="shared" si="33"/>
        <v>1</v>
      </c>
      <c r="V798" s="359">
        <v>1</v>
      </c>
      <c r="W798" s="359">
        <f t="shared" si="34"/>
        <v>1</v>
      </c>
      <c r="X798" s="359"/>
      <c r="Y798" s="359"/>
      <c r="Z798" s="359"/>
      <c r="AA798" s="359"/>
      <c r="AB798" s="359"/>
      <c r="AC798" s="359"/>
      <c r="AD798" s="359"/>
    </row>
    <row r="799" spans="1:30" s="217" customFormat="1" ht="12">
      <c r="A799" s="364">
        <f t="shared" si="30"/>
        <v>795</v>
      </c>
      <c r="B799" s="361" t="s">
        <v>1790</v>
      </c>
      <c r="C799" s="361" t="s">
        <v>70</v>
      </c>
      <c r="D799" s="362" t="s">
        <v>1104</v>
      </c>
      <c r="E799" s="361" t="s">
        <v>19</v>
      </c>
      <c r="F799" s="361" t="s">
        <v>390</v>
      </c>
      <c r="G799" s="363" t="s">
        <v>97</v>
      </c>
      <c r="H799" s="203"/>
      <c r="I799" s="196"/>
      <c r="J799" s="227"/>
      <c r="K799" s="446">
        <v>0.03484953703703703</v>
      </c>
      <c r="L799" s="198"/>
      <c r="M799" s="198"/>
      <c r="N799" s="485">
        <f>H799+I799+J799+K799+L799+M799</f>
        <v>0.03484953703703703</v>
      </c>
      <c r="O799" s="424"/>
      <c r="P799" s="199"/>
      <c r="Q799" s="205"/>
      <c r="R799" s="457">
        <v>1</v>
      </c>
      <c r="S799" s="200"/>
      <c r="T799" s="200"/>
      <c r="U799" s="474">
        <f t="shared" si="33"/>
        <v>1</v>
      </c>
      <c r="V799" s="358">
        <v>1</v>
      </c>
      <c r="W799" s="359">
        <f t="shared" si="34"/>
        <v>1</v>
      </c>
      <c r="X799" s="359"/>
      <c r="Y799" s="359"/>
      <c r="Z799" s="359"/>
      <c r="AA799" s="359"/>
      <c r="AB799" s="359"/>
      <c r="AC799" s="359"/>
      <c r="AD799" s="359"/>
    </row>
    <row r="800" spans="1:30" s="217" customFormat="1" ht="12">
      <c r="A800" s="364">
        <f t="shared" si="30"/>
        <v>796</v>
      </c>
      <c r="B800" s="208" t="s">
        <v>2920</v>
      </c>
      <c r="C800" s="208" t="s">
        <v>3774</v>
      </c>
      <c r="D800" s="208" t="s">
        <v>1104</v>
      </c>
      <c r="E800" s="372">
        <v>1974</v>
      </c>
      <c r="F800" s="208" t="s">
        <v>390</v>
      </c>
      <c r="G800" s="373" t="s">
        <v>2898</v>
      </c>
      <c r="H800" s="225"/>
      <c r="I800" s="199"/>
      <c r="J800" s="227"/>
      <c r="K800" s="446"/>
      <c r="L800" s="255">
        <v>0.03487268518518519</v>
      </c>
      <c r="M800" s="208"/>
      <c r="N800" s="485">
        <f>H800+I800+J800+K800+L800+M800</f>
        <v>0.03487268518518519</v>
      </c>
      <c r="O800" s="424"/>
      <c r="P800" s="199"/>
      <c r="Q800" s="205"/>
      <c r="R800" s="457"/>
      <c r="S800" s="200">
        <v>1</v>
      </c>
      <c r="T800" s="200"/>
      <c r="U800" s="474">
        <f t="shared" si="33"/>
        <v>1</v>
      </c>
      <c r="V800" s="359">
        <v>1</v>
      </c>
      <c r="W800" s="359">
        <f t="shared" si="34"/>
        <v>1</v>
      </c>
      <c r="X800" s="359"/>
      <c r="Y800" s="359"/>
      <c r="Z800" s="359"/>
      <c r="AA800" s="359"/>
      <c r="AB800" s="359"/>
      <c r="AC800" s="359"/>
      <c r="AD800" s="359"/>
    </row>
    <row r="801" spans="1:30" s="217" customFormat="1" ht="12">
      <c r="A801" s="364">
        <f t="shared" si="30"/>
        <v>797</v>
      </c>
      <c r="B801" s="361" t="s">
        <v>62</v>
      </c>
      <c r="C801" s="361" t="s">
        <v>3778</v>
      </c>
      <c r="D801" s="362" t="s">
        <v>1104</v>
      </c>
      <c r="E801" s="361" t="s">
        <v>25</v>
      </c>
      <c r="F801" s="361" t="s">
        <v>390</v>
      </c>
      <c r="G801" s="363" t="s">
        <v>65</v>
      </c>
      <c r="H801" s="203"/>
      <c r="I801" s="196">
        <v>0.03488425925925926</v>
      </c>
      <c r="J801" s="227"/>
      <c r="K801" s="446"/>
      <c r="L801" s="198"/>
      <c r="M801" s="198"/>
      <c r="N801" s="485">
        <f>H801+I801+J801+K801+L801+M801</f>
        <v>0.03488425925925926</v>
      </c>
      <c r="O801" s="424"/>
      <c r="P801" s="199">
        <v>1</v>
      </c>
      <c r="Q801" s="205"/>
      <c r="R801" s="457"/>
      <c r="S801" s="200"/>
      <c r="T801" s="200"/>
      <c r="U801" s="474">
        <f t="shared" si="33"/>
        <v>1</v>
      </c>
      <c r="V801" s="358">
        <v>1</v>
      </c>
      <c r="W801" s="359">
        <f t="shared" si="34"/>
        <v>1</v>
      </c>
      <c r="X801" s="359"/>
      <c r="Y801" s="359"/>
      <c r="Z801" s="359"/>
      <c r="AA801" s="359"/>
      <c r="AB801" s="359"/>
      <c r="AC801" s="359"/>
      <c r="AD801" s="359"/>
    </row>
    <row r="802" spans="1:30" s="217" customFormat="1" ht="12">
      <c r="A802" s="364">
        <f t="shared" si="30"/>
        <v>798</v>
      </c>
      <c r="B802" s="361" t="s">
        <v>1791</v>
      </c>
      <c r="C802" s="361" t="s">
        <v>67</v>
      </c>
      <c r="D802" s="362" t="s">
        <v>1104</v>
      </c>
      <c r="E802" s="361" t="s">
        <v>209</v>
      </c>
      <c r="F802" s="361" t="s">
        <v>390</v>
      </c>
      <c r="G802" s="363" t="s">
        <v>263</v>
      </c>
      <c r="H802" s="203"/>
      <c r="I802" s="196"/>
      <c r="J802" s="227"/>
      <c r="K802" s="446">
        <v>0.035</v>
      </c>
      <c r="L802" s="198"/>
      <c r="M802" s="198"/>
      <c r="N802" s="485">
        <f>H802+I802+J802+K802+L802+M802</f>
        <v>0.035</v>
      </c>
      <c r="O802" s="424"/>
      <c r="P802" s="199"/>
      <c r="Q802" s="205"/>
      <c r="R802" s="458">
        <v>1</v>
      </c>
      <c r="S802" s="200"/>
      <c r="T802" s="200"/>
      <c r="U802" s="474">
        <f t="shared" si="33"/>
        <v>1</v>
      </c>
      <c r="V802" s="358">
        <v>1</v>
      </c>
      <c r="W802" s="359">
        <f t="shared" si="34"/>
        <v>1</v>
      </c>
      <c r="X802" s="359"/>
      <c r="Y802" s="359"/>
      <c r="Z802" s="359"/>
      <c r="AA802" s="359"/>
      <c r="AB802" s="359"/>
      <c r="AC802" s="359"/>
      <c r="AD802" s="359"/>
    </row>
    <row r="803" spans="1:30" s="217" customFormat="1" ht="12">
      <c r="A803" s="364">
        <f t="shared" si="30"/>
        <v>799</v>
      </c>
      <c r="B803" s="362" t="s">
        <v>1792</v>
      </c>
      <c r="C803" s="362" t="s">
        <v>3800</v>
      </c>
      <c r="D803" s="362" t="s">
        <v>1104</v>
      </c>
      <c r="E803" s="362" t="s">
        <v>3776</v>
      </c>
      <c r="F803" s="362" t="s">
        <v>390</v>
      </c>
      <c r="G803" s="365" t="s">
        <v>65</v>
      </c>
      <c r="H803" s="203"/>
      <c r="I803" s="207"/>
      <c r="J803" s="227"/>
      <c r="K803" s="446">
        <v>0.03501157407407407</v>
      </c>
      <c r="L803" s="198"/>
      <c r="M803" s="198"/>
      <c r="N803" s="485">
        <f>H803+I803+J803+K803+L803+M803</f>
        <v>0.03501157407407407</v>
      </c>
      <c r="O803" s="424"/>
      <c r="P803" s="199"/>
      <c r="Q803" s="205"/>
      <c r="R803" s="458">
        <v>1</v>
      </c>
      <c r="S803" s="200"/>
      <c r="T803" s="200"/>
      <c r="U803" s="474">
        <f t="shared" si="33"/>
        <v>1</v>
      </c>
      <c r="V803" s="358">
        <v>1</v>
      </c>
      <c r="W803" s="359">
        <f t="shared" si="34"/>
        <v>1</v>
      </c>
      <c r="X803" s="359"/>
      <c r="Y803" s="359"/>
      <c r="Z803" s="359"/>
      <c r="AA803" s="359"/>
      <c r="AB803" s="359"/>
      <c r="AC803" s="359"/>
      <c r="AD803" s="359"/>
    </row>
    <row r="804" spans="1:30" s="217" customFormat="1" ht="12">
      <c r="A804" s="364">
        <f t="shared" si="30"/>
        <v>800</v>
      </c>
      <c r="B804" s="208" t="s">
        <v>1378</v>
      </c>
      <c r="C804" s="208" t="s">
        <v>3800</v>
      </c>
      <c r="D804" s="208" t="s">
        <v>1104</v>
      </c>
      <c r="E804" s="372" t="s">
        <v>3776</v>
      </c>
      <c r="F804" s="208" t="s">
        <v>390</v>
      </c>
      <c r="G804" s="373" t="s">
        <v>1379</v>
      </c>
      <c r="H804" s="225"/>
      <c r="I804" s="199"/>
      <c r="J804" s="227">
        <v>0.03501157407407407</v>
      </c>
      <c r="K804" s="446"/>
      <c r="L804" s="198"/>
      <c r="M804" s="208"/>
      <c r="N804" s="485">
        <f>H804+I804+J804+K804+L804+M804</f>
        <v>0.03501157407407407</v>
      </c>
      <c r="O804" s="424"/>
      <c r="P804" s="199"/>
      <c r="Q804" s="205">
        <v>1</v>
      </c>
      <c r="R804" s="458"/>
      <c r="S804" s="200"/>
      <c r="T804" s="200"/>
      <c r="U804" s="474">
        <f t="shared" si="33"/>
        <v>1</v>
      </c>
      <c r="V804" s="358">
        <v>1</v>
      </c>
      <c r="W804" s="359">
        <f t="shared" si="34"/>
        <v>1</v>
      </c>
      <c r="X804" s="359"/>
      <c r="Y804" s="359"/>
      <c r="Z804" s="359"/>
      <c r="AA804" s="359"/>
      <c r="AB804" s="359"/>
      <c r="AC804" s="359"/>
      <c r="AD804" s="359"/>
    </row>
    <row r="805" spans="1:30" s="217" customFormat="1" ht="12">
      <c r="A805" s="364">
        <f>A804+1</f>
        <v>801</v>
      </c>
      <c r="B805" s="361" t="s">
        <v>1999</v>
      </c>
      <c r="C805" s="361" t="s">
        <v>150</v>
      </c>
      <c r="D805" s="362" t="s">
        <v>1104</v>
      </c>
      <c r="E805" s="361">
        <v>1990</v>
      </c>
      <c r="F805" s="361" t="s">
        <v>390</v>
      </c>
      <c r="G805" s="363" t="s">
        <v>1274</v>
      </c>
      <c r="H805" s="203"/>
      <c r="I805" s="196"/>
      <c r="J805" s="227">
        <v>0.03503472222222222</v>
      </c>
      <c r="K805" s="446"/>
      <c r="L805" s="198"/>
      <c r="M805" s="198"/>
      <c r="N805" s="485">
        <f>H805+I805+J805+K805+L805+M805</f>
        <v>0.03503472222222222</v>
      </c>
      <c r="O805" s="424"/>
      <c r="P805" s="199"/>
      <c r="Q805" s="205">
        <v>1</v>
      </c>
      <c r="R805" s="458"/>
      <c r="S805" s="200"/>
      <c r="T805" s="200"/>
      <c r="U805" s="474">
        <f t="shared" si="33"/>
        <v>1</v>
      </c>
      <c r="V805" s="358">
        <v>1</v>
      </c>
      <c r="W805" s="359">
        <f t="shared" si="34"/>
        <v>1</v>
      </c>
      <c r="X805" s="359"/>
      <c r="Y805" s="359"/>
      <c r="Z805" s="359"/>
      <c r="AA805" s="359"/>
      <c r="AB805" s="359"/>
      <c r="AC805" s="359"/>
      <c r="AD805" s="359"/>
    </row>
    <row r="806" spans="1:30" s="217" customFormat="1" ht="12">
      <c r="A806" s="364">
        <f aca="true" t="shared" si="35" ref="A806:A955">A805+1</f>
        <v>802</v>
      </c>
      <c r="B806" s="361" t="s">
        <v>103</v>
      </c>
      <c r="C806" s="361" t="s">
        <v>104</v>
      </c>
      <c r="D806" s="362" t="s">
        <v>1104</v>
      </c>
      <c r="E806" s="361" t="s">
        <v>3783</v>
      </c>
      <c r="F806" s="361" t="s">
        <v>390</v>
      </c>
      <c r="G806" s="363" t="s">
        <v>105</v>
      </c>
      <c r="H806" s="203"/>
      <c r="I806" s="196">
        <v>0.0350462962962963</v>
      </c>
      <c r="J806" s="227"/>
      <c r="K806" s="446"/>
      <c r="L806" s="198"/>
      <c r="M806" s="198"/>
      <c r="N806" s="485">
        <f>H806+I806+J806+K806+L806+M806</f>
        <v>0.0350462962962963</v>
      </c>
      <c r="O806" s="424"/>
      <c r="P806" s="199">
        <v>1</v>
      </c>
      <c r="Q806" s="205"/>
      <c r="R806" s="457"/>
      <c r="S806" s="200"/>
      <c r="T806" s="200"/>
      <c r="U806" s="474">
        <f t="shared" si="33"/>
        <v>1</v>
      </c>
      <c r="V806" s="358">
        <v>1</v>
      </c>
      <c r="W806" s="359">
        <f t="shared" si="34"/>
        <v>1</v>
      </c>
      <c r="X806" s="359"/>
      <c r="Y806" s="359"/>
      <c r="Z806" s="359"/>
      <c r="AA806" s="359"/>
      <c r="AB806" s="359"/>
      <c r="AC806" s="359"/>
      <c r="AD806" s="359"/>
    </row>
    <row r="807" spans="1:30" s="217" customFormat="1" ht="12">
      <c r="A807" s="364">
        <f t="shared" si="35"/>
        <v>803</v>
      </c>
      <c r="B807" s="362" t="s">
        <v>85</v>
      </c>
      <c r="C807" s="362" t="s">
        <v>48</v>
      </c>
      <c r="D807" s="362" t="s">
        <v>1104</v>
      </c>
      <c r="E807" s="362">
        <v>1964</v>
      </c>
      <c r="F807" s="362" t="s">
        <v>390</v>
      </c>
      <c r="G807" s="365" t="s">
        <v>1948</v>
      </c>
      <c r="H807" s="203"/>
      <c r="I807" s="207"/>
      <c r="J807" s="227">
        <v>0.035104166666666665</v>
      </c>
      <c r="K807" s="446"/>
      <c r="L807" s="198"/>
      <c r="M807" s="198"/>
      <c r="N807" s="485">
        <f>H807+I807+J807+K807+L807+M807</f>
        <v>0.035104166666666665</v>
      </c>
      <c r="O807" s="424"/>
      <c r="P807" s="199"/>
      <c r="Q807" s="205">
        <v>1</v>
      </c>
      <c r="R807" s="457"/>
      <c r="S807" s="200"/>
      <c r="T807" s="200"/>
      <c r="U807" s="474">
        <f t="shared" si="33"/>
        <v>1</v>
      </c>
      <c r="V807" s="358">
        <v>1</v>
      </c>
      <c r="W807" s="359">
        <f t="shared" si="34"/>
        <v>1</v>
      </c>
      <c r="X807" s="359"/>
      <c r="Y807" s="359"/>
      <c r="Z807" s="359"/>
      <c r="AA807" s="359"/>
      <c r="AB807" s="359"/>
      <c r="AC807" s="359"/>
      <c r="AD807" s="359"/>
    </row>
    <row r="808" spans="1:30" s="217" customFormat="1" ht="12">
      <c r="A808" s="364">
        <f t="shared" si="35"/>
        <v>804</v>
      </c>
      <c r="B808" s="362" t="s">
        <v>1794</v>
      </c>
      <c r="C808" s="362" t="s">
        <v>27</v>
      </c>
      <c r="D808" s="362" t="s">
        <v>1104</v>
      </c>
      <c r="E808" s="362" t="s">
        <v>19</v>
      </c>
      <c r="F808" s="362" t="s">
        <v>390</v>
      </c>
      <c r="G808" s="365" t="s">
        <v>1795</v>
      </c>
      <c r="H808" s="203"/>
      <c r="I808" s="207"/>
      <c r="J808" s="227"/>
      <c r="K808" s="446">
        <v>0.035104166666666665</v>
      </c>
      <c r="L808" s="198"/>
      <c r="M808" s="198"/>
      <c r="N808" s="485">
        <f>H808+I808+J808+K808+L808+M808</f>
        <v>0.035104166666666665</v>
      </c>
      <c r="O808" s="424"/>
      <c r="P808" s="199"/>
      <c r="Q808" s="205"/>
      <c r="R808" s="457">
        <v>1</v>
      </c>
      <c r="S808" s="200"/>
      <c r="T808" s="200"/>
      <c r="U808" s="474">
        <f t="shared" si="33"/>
        <v>1</v>
      </c>
      <c r="V808" s="358">
        <v>1</v>
      </c>
      <c r="W808" s="359">
        <f t="shared" si="34"/>
        <v>1</v>
      </c>
      <c r="X808" s="359"/>
      <c r="Y808" s="359"/>
      <c r="Z808" s="359"/>
      <c r="AA808" s="359"/>
      <c r="AB808" s="359"/>
      <c r="AC808" s="359"/>
      <c r="AD808" s="359"/>
    </row>
    <row r="809" spans="1:30" s="217" customFormat="1" ht="12">
      <c r="A809" s="364">
        <f t="shared" si="35"/>
        <v>805</v>
      </c>
      <c r="B809" s="361" t="s">
        <v>1310</v>
      </c>
      <c r="C809" s="361" t="s">
        <v>3744</v>
      </c>
      <c r="D809" s="362" t="s">
        <v>1104</v>
      </c>
      <c r="E809" s="361" t="s">
        <v>139</v>
      </c>
      <c r="F809" s="361" t="s">
        <v>390</v>
      </c>
      <c r="G809" s="363" t="s">
        <v>71</v>
      </c>
      <c r="H809" s="203"/>
      <c r="I809" s="196"/>
      <c r="J809" s="227">
        <v>0.035104166666666665</v>
      </c>
      <c r="K809" s="446"/>
      <c r="L809" s="198"/>
      <c r="M809" s="198"/>
      <c r="N809" s="485">
        <f>H809+I809+J809+K809+L809+M809</f>
        <v>0.035104166666666665</v>
      </c>
      <c r="O809" s="424"/>
      <c r="P809" s="199"/>
      <c r="Q809" s="205">
        <v>1</v>
      </c>
      <c r="R809" s="458"/>
      <c r="S809" s="200"/>
      <c r="T809" s="200"/>
      <c r="U809" s="474">
        <f t="shared" si="33"/>
        <v>1</v>
      </c>
      <c r="V809" s="358">
        <v>1</v>
      </c>
      <c r="W809" s="359">
        <f t="shared" si="34"/>
        <v>1</v>
      </c>
      <c r="X809" s="359"/>
      <c r="Y809" s="359"/>
      <c r="Z809" s="359"/>
      <c r="AA809" s="359"/>
      <c r="AB809" s="359"/>
      <c r="AC809" s="359"/>
      <c r="AD809" s="359"/>
    </row>
    <row r="810" spans="1:30" s="217" customFormat="1" ht="12">
      <c r="A810" s="364">
        <f t="shared" si="35"/>
        <v>806</v>
      </c>
      <c r="B810" s="362" t="s">
        <v>2926</v>
      </c>
      <c r="C810" s="362" t="s">
        <v>70</v>
      </c>
      <c r="D810" s="362" t="s">
        <v>1104</v>
      </c>
      <c r="E810" s="362">
        <v>1993</v>
      </c>
      <c r="F810" s="362" t="s">
        <v>390</v>
      </c>
      <c r="G810" s="365" t="s">
        <v>765</v>
      </c>
      <c r="H810" s="203"/>
      <c r="I810" s="207"/>
      <c r="J810" s="227"/>
      <c r="K810" s="446"/>
      <c r="L810" s="255">
        <v>0.03512731481481481</v>
      </c>
      <c r="M810" s="198"/>
      <c r="N810" s="485">
        <f>H810+I810+J810+K810+L810+M810</f>
        <v>0.03512731481481481</v>
      </c>
      <c r="O810" s="424"/>
      <c r="P810" s="199"/>
      <c r="Q810" s="205"/>
      <c r="R810" s="458"/>
      <c r="S810" s="200">
        <v>1</v>
      </c>
      <c r="T810" s="200"/>
      <c r="U810" s="474">
        <f t="shared" si="33"/>
        <v>1</v>
      </c>
      <c r="V810" s="359">
        <v>1</v>
      </c>
      <c r="W810" s="359">
        <f t="shared" si="34"/>
        <v>1</v>
      </c>
      <c r="X810" s="359"/>
      <c r="Y810" s="359"/>
      <c r="Z810" s="359"/>
      <c r="AA810" s="359"/>
      <c r="AB810" s="359"/>
      <c r="AC810" s="359"/>
      <c r="AD810" s="359"/>
    </row>
    <row r="811" spans="1:30" s="217" customFormat="1" ht="12">
      <c r="A811" s="364">
        <f t="shared" si="35"/>
        <v>807</v>
      </c>
      <c r="B811" s="361" t="s">
        <v>110</v>
      </c>
      <c r="C811" s="361" t="s">
        <v>3778</v>
      </c>
      <c r="D811" s="362" t="s">
        <v>1104</v>
      </c>
      <c r="E811" s="361" t="s">
        <v>111</v>
      </c>
      <c r="F811" s="361" t="s">
        <v>390</v>
      </c>
      <c r="G811" s="363" t="s">
        <v>3795</v>
      </c>
      <c r="H811" s="203"/>
      <c r="I811" s="196">
        <v>0.03518518518518519</v>
      </c>
      <c r="J811" s="227"/>
      <c r="K811" s="446"/>
      <c r="L811" s="198"/>
      <c r="M811" s="198"/>
      <c r="N811" s="485">
        <f>H811+I811+J811+K811+L811+M811</f>
        <v>0.03518518518518519</v>
      </c>
      <c r="O811" s="424"/>
      <c r="P811" s="199">
        <v>1</v>
      </c>
      <c r="Q811" s="205"/>
      <c r="R811" s="458"/>
      <c r="S811" s="200"/>
      <c r="T811" s="200"/>
      <c r="U811" s="474">
        <f t="shared" si="33"/>
        <v>1</v>
      </c>
      <c r="V811" s="358">
        <v>1</v>
      </c>
      <c r="W811" s="359">
        <f t="shared" si="34"/>
        <v>1</v>
      </c>
      <c r="X811" s="359"/>
      <c r="Y811" s="359"/>
      <c r="Z811" s="359"/>
      <c r="AA811" s="359"/>
      <c r="AB811" s="359"/>
      <c r="AC811" s="359"/>
      <c r="AD811" s="359"/>
    </row>
    <row r="812" spans="1:30" s="217" customFormat="1" ht="12">
      <c r="A812" s="364">
        <f t="shared" si="35"/>
        <v>808</v>
      </c>
      <c r="B812" s="361" t="s">
        <v>56</v>
      </c>
      <c r="C812" s="361" t="s">
        <v>57</v>
      </c>
      <c r="D812" s="362" t="s">
        <v>1104</v>
      </c>
      <c r="E812" s="361" t="s">
        <v>58</v>
      </c>
      <c r="F812" s="361" t="s">
        <v>390</v>
      </c>
      <c r="G812" s="363" t="s">
        <v>3864</v>
      </c>
      <c r="H812" s="203"/>
      <c r="I812" s="196">
        <v>0.035208333333333335</v>
      </c>
      <c r="J812" s="227"/>
      <c r="K812" s="446"/>
      <c r="L812" s="198"/>
      <c r="M812" s="198"/>
      <c r="N812" s="485">
        <f>H812+I812+J812+K812+L812+M812</f>
        <v>0.035208333333333335</v>
      </c>
      <c r="O812" s="424"/>
      <c r="P812" s="199">
        <v>1</v>
      </c>
      <c r="Q812" s="205"/>
      <c r="R812" s="458"/>
      <c r="S812" s="200"/>
      <c r="T812" s="200"/>
      <c r="U812" s="474">
        <f t="shared" si="33"/>
        <v>1</v>
      </c>
      <c r="V812" s="358">
        <v>1</v>
      </c>
      <c r="W812" s="359">
        <f t="shared" si="34"/>
        <v>1</v>
      </c>
      <c r="X812" s="359"/>
      <c r="Y812" s="359"/>
      <c r="Z812" s="359"/>
      <c r="AA812" s="359"/>
      <c r="AB812" s="359"/>
      <c r="AC812" s="359"/>
      <c r="AD812" s="359"/>
    </row>
    <row r="813" spans="1:30" s="217" customFormat="1" ht="12">
      <c r="A813" s="364">
        <f t="shared" si="35"/>
        <v>809</v>
      </c>
      <c r="B813" s="362" t="s">
        <v>943</v>
      </c>
      <c r="C813" s="362" t="s">
        <v>1</v>
      </c>
      <c r="D813" s="362" t="s">
        <v>1104</v>
      </c>
      <c r="E813" s="362">
        <v>1941</v>
      </c>
      <c r="F813" s="362" t="s">
        <v>390</v>
      </c>
      <c r="G813" s="365" t="s">
        <v>859</v>
      </c>
      <c r="H813" s="203">
        <v>0.035243055555555555</v>
      </c>
      <c r="I813" s="207"/>
      <c r="J813" s="227"/>
      <c r="K813" s="446"/>
      <c r="L813" s="198"/>
      <c r="M813" s="198"/>
      <c r="N813" s="485">
        <f>H813+I813+J813+K813+L813+M813</f>
        <v>0.035243055555555555</v>
      </c>
      <c r="O813" s="424">
        <v>1</v>
      </c>
      <c r="P813" s="199"/>
      <c r="Q813" s="205"/>
      <c r="R813" s="457"/>
      <c r="S813" s="200"/>
      <c r="T813" s="200"/>
      <c r="U813" s="474">
        <f t="shared" si="33"/>
        <v>1</v>
      </c>
      <c r="V813" s="359">
        <v>1</v>
      </c>
      <c r="W813" s="359">
        <f t="shared" si="34"/>
        <v>1</v>
      </c>
      <c r="X813" s="359"/>
      <c r="Y813" s="359"/>
      <c r="Z813" s="359"/>
      <c r="AA813" s="359"/>
      <c r="AB813" s="359"/>
      <c r="AC813" s="359"/>
      <c r="AD813" s="359"/>
    </row>
    <row r="814" spans="1:30" s="319" customFormat="1" ht="12">
      <c r="A814" s="320">
        <f t="shared" si="35"/>
        <v>810</v>
      </c>
      <c r="B814" s="324" t="s">
        <v>2939</v>
      </c>
      <c r="C814" s="324" t="s">
        <v>9</v>
      </c>
      <c r="D814" s="324" t="s">
        <v>1103</v>
      </c>
      <c r="E814" s="324">
        <v>1957</v>
      </c>
      <c r="F814" s="324" t="s">
        <v>390</v>
      </c>
      <c r="G814" s="327" t="s">
        <v>2872</v>
      </c>
      <c r="H814" s="206"/>
      <c r="I814" s="244"/>
      <c r="J814" s="229"/>
      <c r="K814" s="448"/>
      <c r="L814" s="270">
        <v>0.0352662037037037</v>
      </c>
      <c r="M814" s="283"/>
      <c r="N814" s="486">
        <f>H814+I814+J814+K814+L814+M814</f>
        <v>0.0352662037037037</v>
      </c>
      <c r="O814" s="427"/>
      <c r="P814" s="245"/>
      <c r="Q814" s="247"/>
      <c r="R814" s="460"/>
      <c r="S814" s="214">
        <v>1</v>
      </c>
      <c r="T814" s="214"/>
      <c r="U814" s="475">
        <f t="shared" si="33"/>
        <v>1</v>
      </c>
      <c r="V814" s="334">
        <v>1</v>
      </c>
      <c r="W814" s="359">
        <f t="shared" si="34"/>
        <v>1</v>
      </c>
      <c r="X814" s="317"/>
      <c r="Y814" s="317"/>
      <c r="Z814" s="317"/>
      <c r="AA814" s="317"/>
      <c r="AB814" s="317"/>
      <c r="AC814" s="317"/>
      <c r="AD814" s="317"/>
    </row>
    <row r="815" spans="1:30" s="217" customFormat="1" ht="12">
      <c r="A815" s="364">
        <f t="shared" si="35"/>
        <v>811</v>
      </c>
      <c r="B815" s="208" t="s">
        <v>2874</v>
      </c>
      <c r="C815" s="208" t="s">
        <v>150</v>
      </c>
      <c r="D815" s="208" t="s">
        <v>1104</v>
      </c>
      <c r="E815" s="372">
        <v>1976</v>
      </c>
      <c r="F815" s="208" t="s">
        <v>390</v>
      </c>
      <c r="G815" s="373" t="s">
        <v>182</v>
      </c>
      <c r="H815" s="225"/>
      <c r="I815" s="199"/>
      <c r="J815" s="227"/>
      <c r="K815" s="446"/>
      <c r="L815" s="255">
        <v>0.035289351851851856</v>
      </c>
      <c r="M815" s="208"/>
      <c r="N815" s="485">
        <f>H815+I815+J815+K815+L815+M815</f>
        <v>0.035289351851851856</v>
      </c>
      <c r="O815" s="424"/>
      <c r="P815" s="199"/>
      <c r="Q815" s="205"/>
      <c r="R815" s="458"/>
      <c r="S815" s="200">
        <v>1</v>
      </c>
      <c r="T815" s="200"/>
      <c r="U815" s="474">
        <f t="shared" si="33"/>
        <v>1</v>
      </c>
      <c r="V815" s="359">
        <v>1</v>
      </c>
      <c r="W815" s="359">
        <f t="shared" si="34"/>
        <v>1</v>
      </c>
      <c r="X815" s="359"/>
      <c r="Y815" s="359"/>
      <c r="Z815" s="359"/>
      <c r="AA815" s="359"/>
      <c r="AB815" s="359"/>
      <c r="AC815" s="359"/>
      <c r="AD815" s="359"/>
    </row>
    <row r="816" spans="1:30" s="217" customFormat="1" ht="12">
      <c r="A816" s="364">
        <f t="shared" si="35"/>
        <v>812</v>
      </c>
      <c r="B816" s="208" t="s">
        <v>2945</v>
      </c>
      <c r="C816" s="208" t="s">
        <v>27</v>
      </c>
      <c r="D816" s="208" t="s">
        <v>1104</v>
      </c>
      <c r="E816" s="372">
        <v>1986</v>
      </c>
      <c r="F816" s="208" t="s">
        <v>390</v>
      </c>
      <c r="G816" s="373" t="s">
        <v>97</v>
      </c>
      <c r="H816" s="225"/>
      <c r="I816" s="199"/>
      <c r="J816" s="227"/>
      <c r="K816" s="446"/>
      <c r="L816" s="255">
        <v>0.03530092592592592</v>
      </c>
      <c r="M816" s="208"/>
      <c r="N816" s="485">
        <f>H816+I816+J816+K816+L816+M816</f>
        <v>0.03530092592592592</v>
      </c>
      <c r="O816" s="424"/>
      <c r="P816" s="199"/>
      <c r="Q816" s="205"/>
      <c r="R816" s="458"/>
      <c r="S816" s="200">
        <v>1</v>
      </c>
      <c r="T816" s="200"/>
      <c r="U816" s="474">
        <f t="shared" si="33"/>
        <v>1</v>
      </c>
      <c r="V816" s="359">
        <v>1</v>
      </c>
      <c r="W816" s="359">
        <f t="shared" si="34"/>
        <v>1</v>
      </c>
      <c r="X816" s="359"/>
      <c r="Y816" s="359"/>
      <c r="Z816" s="359"/>
      <c r="AA816" s="359"/>
      <c r="AB816" s="359"/>
      <c r="AC816" s="359"/>
      <c r="AD816" s="359"/>
    </row>
    <row r="817" spans="1:30" s="217" customFormat="1" ht="12">
      <c r="A817" s="364">
        <f t="shared" si="35"/>
        <v>813</v>
      </c>
      <c r="B817" s="361" t="s">
        <v>1984</v>
      </c>
      <c r="C817" s="361" t="s">
        <v>3800</v>
      </c>
      <c r="D817" s="362" t="s">
        <v>1104</v>
      </c>
      <c r="E817" s="361">
        <v>1982</v>
      </c>
      <c r="F817" s="361" t="s">
        <v>390</v>
      </c>
      <c r="G817" s="363" t="s">
        <v>1188</v>
      </c>
      <c r="H817" s="203"/>
      <c r="I817" s="196"/>
      <c r="J817" s="227">
        <v>0.03532407407407407</v>
      </c>
      <c r="K817" s="446"/>
      <c r="L817" s="198"/>
      <c r="M817" s="198"/>
      <c r="N817" s="485">
        <f>H817+I817+J817+K817+L817+M817</f>
        <v>0.03532407407407407</v>
      </c>
      <c r="O817" s="424"/>
      <c r="P817" s="199"/>
      <c r="Q817" s="205">
        <v>1</v>
      </c>
      <c r="R817" s="457"/>
      <c r="S817" s="200"/>
      <c r="T817" s="200"/>
      <c r="U817" s="474">
        <f t="shared" si="33"/>
        <v>1</v>
      </c>
      <c r="V817" s="358">
        <v>1</v>
      </c>
      <c r="W817" s="359">
        <f t="shared" si="34"/>
        <v>1</v>
      </c>
      <c r="X817" s="359"/>
      <c r="Y817" s="359"/>
      <c r="Z817" s="359"/>
      <c r="AA817" s="359"/>
      <c r="AB817" s="359"/>
      <c r="AC817" s="359"/>
      <c r="AD817" s="359"/>
    </row>
    <row r="818" spans="1:30" s="217" customFormat="1" ht="12">
      <c r="A818" s="364">
        <f t="shared" si="35"/>
        <v>814</v>
      </c>
      <c r="B818" s="361" t="s">
        <v>177</v>
      </c>
      <c r="C818" s="361" t="s">
        <v>67</v>
      </c>
      <c r="D818" s="362" t="s">
        <v>1104</v>
      </c>
      <c r="E818" s="361" t="s">
        <v>3820</v>
      </c>
      <c r="F818" s="361" t="s">
        <v>390</v>
      </c>
      <c r="G818" s="363" t="s">
        <v>3729</v>
      </c>
      <c r="H818" s="203"/>
      <c r="I818" s="196">
        <v>0.03532407407407408</v>
      </c>
      <c r="J818" s="227"/>
      <c r="K818" s="446"/>
      <c r="L818" s="198"/>
      <c r="M818" s="198"/>
      <c r="N818" s="485">
        <f>H818+I818+J818+K818+L818+M818</f>
        <v>0.03532407407407408</v>
      </c>
      <c r="O818" s="424"/>
      <c r="P818" s="199">
        <v>1</v>
      </c>
      <c r="Q818" s="205"/>
      <c r="R818" s="458"/>
      <c r="S818" s="200"/>
      <c r="T818" s="200"/>
      <c r="U818" s="474">
        <f t="shared" si="33"/>
        <v>1</v>
      </c>
      <c r="V818" s="358">
        <v>1</v>
      </c>
      <c r="W818" s="359">
        <f t="shared" si="34"/>
        <v>1</v>
      </c>
      <c r="X818" s="359"/>
      <c r="Y818" s="359"/>
      <c r="Z818" s="359"/>
      <c r="AA818" s="359"/>
      <c r="AB818" s="359"/>
      <c r="AC818" s="359"/>
      <c r="AD818" s="359"/>
    </row>
    <row r="819" spans="1:30" s="217" customFormat="1" ht="12">
      <c r="A819" s="364">
        <f t="shared" si="35"/>
        <v>815</v>
      </c>
      <c r="B819" s="361" t="s">
        <v>1996</v>
      </c>
      <c r="C819" s="361" t="s">
        <v>41</v>
      </c>
      <c r="D819" s="362" t="s">
        <v>1104</v>
      </c>
      <c r="E819" s="361">
        <v>1958</v>
      </c>
      <c r="F819" s="361" t="s">
        <v>390</v>
      </c>
      <c r="G819" s="363" t="s">
        <v>1260</v>
      </c>
      <c r="H819" s="203"/>
      <c r="I819" s="196"/>
      <c r="J819" s="227">
        <v>0.035335648148148144</v>
      </c>
      <c r="K819" s="446"/>
      <c r="L819" s="198"/>
      <c r="M819" s="198"/>
      <c r="N819" s="485">
        <f>H819+I819+J819+K819+L819+M819</f>
        <v>0.035335648148148144</v>
      </c>
      <c r="O819" s="424"/>
      <c r="P819" s="199"/>
      <c r="Q819" s="205">
        <v>1</v>
      </c>
      <c r="R819" s="458"/>
      <c r="S819" s="200"/>
      <c r="T819" s="200"/>
      <c r="U819" s="474">
        <f t="shared" si="33"/>
        <v>1</v>
      </c>
      <c r="V819" s="358">
        <v>1</v>
      </c>
      <c r="W819" s="359">
        <f t="shared" si="34"/>
        <v>1</v>
      </c>
      <c r="X819" s="359"/>
      <c r="Y819" s="359"/>
      <c r="Z819" s="359"/>
      <c r="AA819" s="359"/>
      <c r="AB819" s="359"/>
      <c r="AC819" s="359"/>
      <c r="AD819" s="359"/>
    </row>
    <row r="820" spans="1:30" s="319" customFormat="1" ht="12">
      <c r="A820" s="320">
        <f t="shared" si="35"/>
        <v>816</v>
      </c>
      <c r="B820" s="324" t="s">
        <v>2818</v>
      </c>
      <c r="C820" s="324" t="s">
        <v>1016</v>
      </c>
      <c r="D820" s="324" t="s">
        <v>1103</v>
      </c>
      <c r="E820" s="324">
        <v>1991</v>
      </c>
      <c r="F820" s="324" t="s">
        <v>390</v>
      </c>
      <c r="G820" s="327" t="s">
        <v>2819</v>
      </c>
      <c r="H820" s="206"/>
      <c r="I820" s="248"/>
      <c r="J820" s="229"/>
      <c r="K820" s="448"/>
      <c r="L820" s="270">
        <v>0.035370370370370365</v>
      </c>
      <c r="M820" s="283"/>
      <c r="N820" s="486">
        <f>H820+I820+J820+K820+L820+M820</f>
        <v>0.035370370370370365</v>
      </c>
      <c r="O820" s="427"/>
      <c r="P820" s="245"/>
      <c r="Q820" s="247"/>
      <c r="R820" s="461"/>
      <c r="S820" s="214">
        <v>1</v>
      </c>
      <c r="T820" s="214"/>
      <c r="U820" s="475">
        <f t="shared" si="33"/>
        <v>1</v>
      </c>
      <c r="V820" s="334">
        <v>1</v>
      </c>
      <c r="W820" s="359">
        <f t="shared" si="34"/>
        <v>1</v>
      </c>
      <c r="X820" s="317"/>
      <c r="Y820" s="317"/>
      <c r="Z820" s="317"/>
      <c r="AA820" s="317"/>
      <c r="AB820" s="317"/>
      <c r="AC820" s="317"/>
      <c r="AD820" s="317"/>
    </row>
    <row r="821" spans="1:30" s="217" customFormat="1" ht="12">
      <c r="A821" s="364">
        <f t="shared" si="35"/>
        <v>817</v>
      </c>
      <c r="B821" s="362" t="s">
        <v>953</v>
      </c>
      <c r="C821" s="362" t="s">
        <v>954</v>
      </c>
      <c r="D821" s="362" t="s">
        <v>1104</v>
      </c>
      <c r="E821" s="362">
        <v>1945</v>
      </c>
      <c r="F821" s="362" t="s">
        <v>955</v>
      </c>
      <c r="G821" s="365" t="s">
        <v>960</v>
      </c>
      <c r="H821" s="203">
        <v>0.03539351851851852</v>
      </c>
      <c r="I821" s="207"/>
      <c r="J821" s="227"/>
      <c r="K821" s="446"/>
      <c r="L821" s="198"/>
      <c r="M821" s="198"/>
      <c r="N821" s="485">
        <f>H821+I821+J821+K821+L821+M821</f>
        <v>0.03539351851851852</v>
      </c>
      <c r="O821" s="424">
        <v>1</v>
      </c>
      <c r="P821" s="199"/>
      <c r="Q821" s="205"/>
      <c r="R821" s="457"/>
      <c r="S821" s="200"/>
      <c r="T821" s="200"/>
      <c r="U821" s="474">
        <f t="shared" si="33"/>
        <v>1</v>
      </c>
      <c r="V821" s="358">
        <v>1</v>
      </c>
      <c r="W821" s="359">
        <f t="shared" si="34"/>
        <v>1</v>
      </c>
      <c r="X821" s="359"/>
      <c r="Y821" s="359"/>
      <c r="Z821" s="359"/>
      <c r="AA821" s="359"/>
      <c r="AB821" s="359"/>
      <c r="AC821" s="359"/>
      <c r="AD821" s="359"/>
    </row>
    <row r="822" spans="1:30" s="217" customFormat="1" ht="12">
      <c r="A822" s="364">
        <f t="shared" si="35"/>
        <v>818</v>
      </c>
      <c r="B822" s="361" t="s">
        <v>1566</v>
      </c>
      <c r="C822" s="361" t="s">
        <v>3850</v>
      </c>
      <c r="D822" s="362" t="s">
        <v>1104</v>
      </c>
      <c r="E822" s="361" t="s">
        <v>3820</v>
      </c>
      <c r="F822" s="361" t="s">
        <v>390</v>
      </c>
      <c r="G822" s="363" t="s">
        <v>1450</v>
      </c>
      <c r="H822" s="203"/>
      <c r="I822" s="196"/>
      <c r="J822" s="227"/>
      <c r="K822" s="446">
        <v>0.03540509259259259</v>
      </c>
      <c r="L822" s="198"/>
      <c r="M822" s="198"/>
      <c r="N822" s="485">
        <f>H822+I822+J822+K822+L822+M822</f>
        <v>0.03540509259259259</v>
      </c>
      <c r="O822" s="424"/>
      <c r="P822" s="199"/>
      <c r="Q822" s="205"/>
      <c r="R822" s="457">
        <v>1</v>
      </c>
      <c r="S822" s="200"/>
      <c r="T822" s="200"/>
      <c r="U822" s="474">
        <f t="shared" si="33"/>
        <v>1</v>
      </c>
      <c r="V822" s="358">
        <v>1</v>
      </c>
      <c r="W822" s="359">
        <f t="shared" si="34"/>
        <v>1</v>
      </c>
      <c r="X822" s="359"/>
      <c r="Y822" s="359"/>
      <c r="Z822" s="359"/>
      <c r="AA822" s="359"/>
      <c r="AB822" s="359"/>
      <c r="AC822" s="359"/>
      <c r="AD822" s="359"/>
    </row>
    <row r="823" spans="1:30" s="217" customFormat="1" ht="12">
      <c r="A823" s="364">
        <f t="shared" si="35"/>
        <v>819</v>
      </c>
      <c r="B823" s="361" t="s">
        <v>1800</v>
      </c>
      <c r="C823" s="361" t="s">
        <v>3778</v>
      </c>
      <c r="D823" s="362" t="s">
        <v>1104</v>
      </c>
      <c r="E823" s="361" t="s">
        <v>3848</v>
      </c>
      <c r="F823" s="361" t="s">
        <v>390</v>
      </c>
      <c r="G823" s="363" t="s">
        <v>3825</v>
      </c>
      <c r="H823" s="203"/>
      <c r="I823" s="196"/>
      <c r="J823" s="227"/>
      <c r="K823" s="446">
        <v>0.035416666666666666</v>
      </c>
      <c r="L823" s="198"/>
      <c r="M823" s="198"/>
      <c r="N823" s="485">
        <f>H823+I823+J823+K823+L823+M823</f>
        <v>0.035416666666666666</v>
      </c>
      <c r="O823" s="424"/>
      <c r="P823" s="199"/>
      <c r="Q823" s="205"/>
      <c r="R823" s="457">
        <v>1</v>
      </c>
      <c r="S823" s="200"/>
      <c r="T823" s="200"/>
      <c r="U823" s="474">
        <f t="shared" si="33"/>
        <v>1</v>
      </c>
      <c r="V823" s="358">
        <v>1</v>
      </c>
      <c r="W823" s="359">
        <f t="shared" si="34"/>
        <v>1</v>
      </c>
      <c r="X823" s="359"/>
      <c r="Y823" s="359"/>
      <c r="Z823" s="359"/>
      <c r="AA823" s="359"/>
      <c r="AB823" s="359"/>
      <c r="AC823" s="359"/>
      <c r="AD823" s="359"/>
    </row>
    <row r="824" spans="1:30" s="217" customFormat="1" ht="12">
      <c r="A824" s="364">
        <f t="shared" si="35"/>
        <v>820</v>
      </c>
      <c r="B824" s="361" t="s">
        <v>116</v>
      </c>
      <c r="C824" s="361" t="s">
        <v>117</v>
      </c>
      <c r="D824" s="362" t="s">
        <v>1104</v>
      </c>
      <c r="E824" s="361" t="s">
        <v>3720</v>
      </c>
      <c r="F824" s="361" t="s">
        <v>390</v>
      </c>
      <c r="G824" s="363" t="s">
        <v>118</v>
      </c>
      <c r="H824" s="203"/>
      <c r="I824" s="196">
        <v>0.035451388888888886</v>
      </c>
      <c r="J824" s="227"/>
      <c r="K824" s="446"/>
      <c r="L824" s="198"/>
      <c r="M824" s="198"/>
      <c r="N824" s="485">
        <f>H824+I824+J824+K824+L824+M824</f>
        <v>0.035451388888888886</v>
      </c>
      <c r="O824" s="424"/>
      <c r="P824" s="199">
        <v>1</v>
      </c>
      <c r="Q824" s="205"/>
      <c r="R824" s="457"/>
      <c r="S824" s="200"/>
      <c r="T824" s="200"/>
      <c r="U824" s="474">
        <f t="shared" si="33"/>
        <v>1</v>
      </c>
      <c r="V824" s="358">
        <v>1</v>
      </c>
      <c r="W824" s="359">
        <f t="shared" si="34"/>
        <v>1</v>
      </c>
      <c r="X824" s="359"/>
      <c r="Y824" s="359"/>
      <c r="Z824" s="359"/>
      <c r="AA824" s="359"/>
      <c r="AB824" s="359"/>
      <c r="AC824" s="359"/>
      <c r="AD824" s="359"/>
    </row>
    <row r="825" spans="1:30" s="217" customFormat="1" ht="12">
      <c r="A825" s="364">
        <f t="shared" si="35"/>
        <v>821</v>
      </c>
      <c r="B825" s="361" t="s">
        <v>2952</v>
      </c>
      <c r="C825" s="361" t="s">
        <v>113</v>
      </c>
      <c r="D825" s="362" t="s">
        <v>1104</v>
      </c>
      <c r="E825" s="361">
        <v>1984</v>
      </c>
      <c r="F825" s="361" t="s">
        <v>390</v>
      </c>
      <c r="G825" s="363" t="s">
        <v>2871</v>
      </c>
      <c r="H825" s="203"/>
      <c r="I825" s="196"/>
      <c r="J825" s="227"/>
      <c r="K825" s="446"/>
      <c r="L825" s="255">
        <v>0.03547453703703704</v>
      </c>
      <c r="M825" s="198"/>
      <c r="N825" s="485">
        <f>H825+I825+J825+K825+L825+M825</f>
        <v>0.03547453703703704</v>
      </c>
      <c r="O825" s="424"/>
      <c r="P825" s="199"/>
      <c r="Q825" s="205"/>
      <c r="R825" s="457"/>
      <c r="S825" s="200">
        <v>1</v>
      </c>
      <c r="T825" s="200"/>
      <c r="U825" s="474">
        <f t="shared" si="33"/>
        <v>1</v>
      </c>
      <c r="V825" s="359">
        <v>1</v>
      </c>
      <c r="W825" s="359">
        <f t="shared" si="34"/>
        <v>1</v>
      </c>
      <c r="X825" s="359"/>
      <c r="Y825" s="359"/>
      <c r="Z825" s="359"/>
      <c r="AA825" s="359"/>
      <c r="AB825" s="359"/>
      <c r="AC825" s="359"/>
      <c r="AD825" s="359"/>
    </row>
    <row r="826" spans="1:30" s="217" customFormat="1" ht="12">
      <c r="A826" s="364">
        <f t="shared" si="35"/>
        <v>822</v>
      </c>
      <c r="B826" s="361" t="s">
        <v>210</v>
      </c>
      <c r="C826" s="361" t="s">
        <v>48</v>
      </c>
      <c r="D826" s="362" t="s">
        <v>1104</v>
      </c>
      <c r="E826" s="361">
        <v>1964</v>
      </c>
      <c r="F826" s="361" t="s">
        <v>390</v>
      </c>
      <c r="G826" s="363" t="s">
        <v>3801</v>
      </c>
      <c r="H826" s="203"/>
      <c r="I826" s="196"/>
      <c r="J826" s="227"/>
      <c r="K826" s="446"/>
      <c r="L826" s="255">
        <v>0.03547453703703704</v>
      </c>
      <c r="M826" s="198"/>
      <c r="N826" s="485">
        <f>H826+I826+J826+K826+L826+M826</f>
        <v>0.03547453703703704</v>
      </c>
      <c r="O826" s="424"/>
      <c r="P826" s="199"/>
      <c r="Q826" s="205"/>
      <c r="R826" s="458"/>
      <c r="S826" s="200">
        <v>1</v>
      </c>
      <c r="T826" s="200"/>
      <c r="U826" s="474">
        <f t="shared" si="33"/>
        <v>1</v>
      </c>
      <c r="V826" s="359">
        <v>1</v>
      </c>
      <c r="W826" s="359">
        <f t="shared" si="34"/>
        <v>1</v>
      </c>
      <c r="X826" s="359"/>
      <c r="Y826" s="359"/>
      <c r="Z826" s="359"/>
      <c r="AA826" s="359"/>
      <c r="AB826" s="359"/>
      <c r="AC826" s="359"/>
      <c r="AD826" s="359"/>
    </row>
    <row r="827" spans="1:30" s="319" customFormat="1" ht="12">
      <c r="A827" s="320">
        <f t="shared" si="35"/>
        <v>823</v>
      </c>
      <c r="B827" s="212" t="s">
        <v>2517</v>
      </c>
      <c r="C827" s="212" t="s">
        <v>2886</v>
      </c>
      <c r="D827" s="212" t="s">
        <v>1103</v>
      </c>
      <c r="E827" s="330">
        <v>1973</v>
      </c>
      <c r="F827" s="212" t="s">
        <v>390</v>
      </c>
      <c r="G827" s="331" t="s">
        <v>3758</v>
      </c>
      <c r="H827" s="436"/>
      <c r="I827" s="245"/>
      <c r="J827" s="229"/>
      <c r="K827" s="448"/>
      <c r="L827" s="270">
        <v>0.03549768518518519</v>
      </c>
      <c r="M827" s="212"/>
      <c r="N827" s="486">
        <f>H827+I827+J827+K827+L827+M827</f>
        <v>0.03549768518518519</v>
      </c>
      <c r="O827" s="427"/>
      <c r="P827" s="245"/>
      <c r="Q827" s="247"/>
      <c r="R827" s="461"/>
      <c r="S827" s="214">
        <v>1</v>
      </c>
      <c r="T827" s="214"/>
      <c r="U827" s="475">
        <f t="shared" si="33"/>
        <v>1</v>
      </c>
      <c r="V827" s="334">
        <v>1</v>
      </c>
      <c r="W827" s="359">
        <f t="shared" si="34"/>
        <v>1</v>
      </c>
      <c r="X827" s="317"/>
      <c r="Y827" s="317"/>
      <c r="Z827" s="317"/>
      <c r="AA827" s="317"/>
      <c r="AB827" s="317"/>
      <c r="AC827" s="317"/>
      <c r="AD827" s="317"/>
    </row>
    <row r="828" spans="1:30" s="217" customFormat="1" ht="12">
      <c r="A828" s="364">
        <f t="shared" si="35"/>
        <v>824</v>
      </c>
      <c r="B828" s="361" t="s">
        <v>2968</v>
      </c>
      <c r="C828" s="361" t="s">
        <v>18</v>
      </c>
      <c r="D828" s="362" t="s">
        <v>1104</v>
      </c>
      <c r="E828" s="361">
        <v>1986</v>
      </c>
      <c r="F828" s="361" t="s">
        <v>390</v>
      </c>
      <c r="G828" s="363" t="s">
        <v>1746</v>
      </c>
      <c r="H828" s="203"/>
      <c r="I828" s="196"/>
      <c r="J828" s="227"/>
      <c r="K828" s="446"/>
      <c r="L828" s="255">
        <v>0.03550925925925926</v>
      </c>
      <c r="M828" s="198"/>
      <c r="N828" s="485">
        <f>H828+I828+J828+K828+L828+M828</f>
        <v>0.03550925925925926</v>
      </c>
      <c r="O828" s="424"/>
      <c r="P828" s="199"/>
      <c r="Q828" s="205"/>
      <c r="R828" s="457"/>
      <c r="S828" s="200">
        <v>1</v>
      </c>
      <c r="T828" s="200"/>
      <c r="U828" s="474">
        <f t="shared" si="33"/>
        <v>1</v>
      </c>
      <c r="V828" s="359">
        <v>1</v>
      </c>
      <c r="W828" s="359">
        <f t="shared" si="34"/>
        <v>1</v>
      </c>
      <c r="X828" s="359"/>
      <c r="Y828" s="359"/>
      <c r="Z828" s="359"/>
      <c r="AA828" s="359"/>
      <c r="AB828" s="359"/>
      <c r="AC828" s="359"/>
      <c r="AD828" s="359"/>
    </row>
    <row r="829" spans="1:30" s="217" customFormat="1" ht="12">
      <c r="A829" s="364">
        <f t="shared" si="35"/>
        <v>825</v>
      </c>
      <c r="B829" s="361" t="s">
        <v>1802</v>
      </c>
      <c r="C829" s="361" t="s">
        <v>3800</v>
      </c>
      <c r="D829" s="362" t="s">
        <v>1104</v>
      </c>
      <c r="E829" s="361" t="s">
        <v>123</v>
      </c>
      <c r="F829" s="361" t="s">
        <v>390</v>
      </c>
      <c r="G829" s="363" t="s">
        <v>176</v>
      </c>
      <c r="H829" s="203"/>
      <c r="I829" s="196"/>
      <c r="J829" s="227"/>
      <c r="K829" s="446">
        <v>0.03556712962962963</v>
      </c>
      <c r="L829" s="198"/>
      <c r="M829" s="198"/>
      <c r="N829" s="485">
        <f>H829+I829+J829+K829+L829+M829</f>
        <v>0.03556712962962963</v>
      </c>
      <c r="O829" s="424"/>
      <c r="P829" s="199"/>
      <c r="Q829" s="205"/>
      <c r="R829" s="457">
        <v>1</v>
      </c>
      <c r="S829" s="200"/>
      <c r="T829" s="200"/>
      <c r="U829" s="474">
        <f t="shared" si="33"/>
        <v>1</v>
      </c>
      <c r="V829" s="358">
        <v>1</v>
      </c>
      <c r="W829" s="359">
        <f t="shared" si="34"/>
        <v>1</v>
      </c>
      <c r="X829" s="359"/>
      <c r="Y829" s="359"/>
      <c r="Z829" s="359"/>
      <c r="AA829" s="359"/>
      <c r="AB829" s="359"/>
      <c r="AC829" s="359"/>
      <c r="AD829" s="359"/>
    </row>
    <row r="830" spans="1:30" s="217" customFormat="1" ht="12">
      <c r="A830" s="364">
        <f t="shared" si="35"/>
        <v>826</v>
      </c>
      <c r="B830" s="208" t="s">
        <v>2826</v>
      </c>
      <c r="C830" s="208" t="s">
        <v>3794</v>
      </c>
      <c r="D830" s="208" t="s">
        <v>1104</v>
      </c>
      <c r="E830" s="372">
        <v>1971</v>
      </c>
      <c r="F830" s="208" t="s">
        <v>390</v>
      </c>
      <c r="G830" s="373" t="s">
        <v>182</v>
      </c>
      <c r="H830" s="225"/>
      <c r="I830" s="199"/>
      <c r="J830" s="227"/>
      <c r="K830" s="446"/>
      <c r="L830" s="255">
        <v>0.035590277777777776</v>
      </c>
      <c r="M830" s="208"/>
      <c r="N830" s="485">
        <f>H830+I830+J830+K830+L830+M830</f>
        <v>0.035590277777777776</v>
      </c>
      <c r="O830" s="424"/>
      <c r="P830" s="199"/>
      <c r="Q830" s="205"/>
      <c r="R830" s="457"/>
      <c r="S830" s="200">
        <v>1</v>
      </c>
      <c r="T830" s="200"/>
      <c r="U830" s="474">
        <f t="shared" si="33"/>
        <v>1</v>
      </c>
      <c r="V830" s="359">
        <v>1</v>
      </c>
      <c r="W830" s="359">
        <f t="shared" si="34"/>
        <v>1</v>
      </c>
      <c r="X830" s="359"/>
      <c r="Y830" s="359"/>
      <c r="Z830" s="359"/>
      <c r="AA830" s="359"/>
      <c r="AB830" s="359"/>
      <c r="AC830" s="359"/>
      <c r="AD830" s="359"/>
    </row>
    <row r="831" spans="1:30" s="217" customFormat="1" ht="12">
      <c r="A831" s="364">
        <f t="shared" si="35"/>
        <v>827</v>
      </c>
      <c r="B831" s="208" t="s">
        <v>1458</v>
      </c>
      <c r="C831" s="208" t="s">
        <v>179</v>
      </c>
      <c r="D831" s="362" t="s">
        <v>1104</v>
      </c>
      <c r="E831" s="372" t="s">
        <v>14</v>
      </c>
      <c r="F831" s="208" t="s">
        <v>390</v>
      </c>
      <c r="G831" s="373" t="s">
        <v>1459</v>
      </c>
      <c r="H831" s="225"/>
      <c r="I831" s="199"/>
      <c r="J831" s="227">
        <v>0.03561342592592592</v>
      </c>
      <c r="K831" s="446"/>
      <c r="L831" s="198"/>
      <c r="M831" s="208"/>
      <c r="N831" s="485">
        <f>H831+I831+J831+K831+L831+M831</f>
        <v>0.03561342592592592</v>
      </c>
      <c r="O831" s="424"/>
      <c r="P831" s="199"/>
      <c r="Q831" s="205">
        <v>1</v>
      </c>
      <c r="R831" s="457"/>
      <c r="S831" s="200"/>
      <c r="T831" s="200"/>
      <c r="U831" s="474">
        <f t="shared" si="33"/>
        <v>1</v>
      </c>
      <c r="V831" s="359">
        <v>1</v>
      </c>
      <c r="W831" s="359">
        <f t="shared" si="34"/>
        <v>1</v>
      </c>
      <c r="X831" s="359"/>
      <c r="Y831" s="359"/>
      <c r="Z831" s="359"/>
      <c r="AA831" s="359"/>
      <c r="AB831" s="359"/>
      <c r="AC831" s="359"/>
      <c r="AD831" s="359"/>
    </row>
    <row r="832" spans="1:30" s="217" customFormat="1" ht="12">
      <c r="A832" s="364">
        <f t="shared" si="35"/>
        <v>828</v>
      </c>
      <c r="B832" s="361" t="s">
        <v>1805</v>
      </c>
      <c r="C832" s="361" t="s">
        <v>1806</v>
      </c>
      <c r="D832" s="362" t="s">
        <v>1104</v>
      </c>
      <c r="E832" s="361" t="s">
        <v>3772</v>
      </c>
      <c r="F832" s="361" t="s">
        <v>390</v>
      </c>
      <c r="G832" s="363" t="s">
        <v>1807</v>
      </c>
      <c r="H832" s="203"/>
      <c r="I832" s="196"/>
      <c r="J832" s="227"/>
      <c r="K832" s="446">
        <v>0.03567129629629629</v>
      </c>
      <c r="L832" s="198"/>
      <c r="M832" s="198"/>
      <c r="N832" s="485">
        <f>H832+I832+J832+K832+L832+M832</f>
        <v>0.03567129629629629</v>
      </c>
      <c r="O832" s="424"/>
      <c r="P832" s="199"/>
      <c r="Q832" s="205"/>
      <c r="R832" s="458">
        <v>1</v>
      </c>
      <c r="S832" s="200"/>
      <c r="T832" s="200"/>
      <c r="U832" s="474">
        <f t="shared" si="33"/>
        <v>1</v>
      </c>
      <c r="V832" s="358">
        <v>1</v>
      </c>
      <c r="W832" s="359">
        <f t="shared" si="34"/>
        <v>1</v>
      </c>
      <c r="X832" s="359"/>
      <c r="Y832" s="359"/>
      <c r="Z832" s="359"/>
      <c r="AA832" s="359"/>
      <c r="AB832" s="359"/>
      <c r="AC832" s="359"/>
      <c r="AD832" s="359"/>
    </row>
    <row r="833" spans="1:30" s="217" customFormat="1" ht="12">
      <c r="A833" s="364">
        <f t="shared" si="35"/>
        <v>829</v>
      </c>
      <c r="B833" s="361" t="s">
        <v>2989</v>
      </c>
      <c r="C833" s="361" t="s">
        <v>3800</v>
      </c>
      <c r="D833" s="362" t="s">
        <v>1104</v>
      </c>
      <c r="E833" s="361">
        <v>1958</v>
      </c>
      <c r="F833" s="361" t="s">
        <v>390</v>
      </c>
      <c r="G833" s="363" t="s">
        <v>755</v>
      </c>
      <c r="H833" s="203"/>
      <c r="I833" s="196"/>
      <c r="J833" s="227"/>
      <c r="K833" s="446"/>
      <c r="L833" s="255">
        <v>0.035694444444444445</v>
      </c>
      <c r="M833" s="198"/>
      <c r="N833" s="485">
        <f>H833+I833+J833+K833+L833+M833</f>
        <v>0.035694444444444445</v>
      </c>
      <c r="O833" s="424"/>
      <c r="P833" s="199"/>
      <c r="Q833" s="205"/>
      <c r="R833" s="458"/>
      <c r="S833" s="200">
        <v>1</v>
      </c>
      <c r="T833" s="200"/>
      <c r="U833" s="474">
        <f t="shared" si="33"/>
        <v>1</v>
      </c>
      <c r="V833" s="359">
        <v>1</v>
      </c>
      <c r="W833" s="359">
        <f t="shared" si="34"/>
        <v>1</v>
      </c>
      <c r="X833" s="359"/>
      <c r="Y833" s="359"/>
      <c r="Z833" s="359"/>
      <c r="AA833" s="359"/>
      <c r="AB833" s="359"/>
      <c r="AC833" s="359"/>
      <c r="AD833" s="359"/>
    </row>
    <row r="834" spans="1:30" s="217" customFormat="1" ht="12">
      <c r="A834" s="364">
        <f t="shared" si="35"/>
        <v>830</v>
      </c>
      <c r="B834" s="361" t="s">
        <v>2995</v>
      </c>
      <c r="C834" s="361" t="s">
        <v>3728</v>
      </c>
      <c r="D834" s="362" t="s">
        <v>1104</v>
      </c>
      <c r="E834" s="361">
        <v>1979</v>
      </c>
      <c r="F834" s="361" t="s">
        <v>390</v>
      </c>
      <c r="G834" s="363" t="s">
        <v>3758</v>
      </c>
      <c r="H834" s="203"/>
      <c r="I834" s="196"/>
      <c r="J834" s="227"/>
      <c r="K834" s="446"/>
      <c r="L834" s="255">
        <v>0.03570601851851852</v>
      </c>
      <c r="M834" s="198"/>
      <c r="N834" s="485">
        <f>H834+I834+J834+K834+L834+M834</f>
        <v>0.03570601851851852</v>
      </c>
      <c r="O834" s="424"/>
      <c r="P834" s="199"/>
      <c r="Q834" s="205"/>
      <c r="R834" s="458"/>
      <c r="S834" s="200">
        <v>1</v>
      </c>
      <c r="T834" s="200"/>
      <c r="U834" s="474">
        <f t="shared" si="33"/>
        <v>1</v>
      </c>
      <c r="V834" s="359">
        <v>1</v>
      </c>
      <c r="W834" s="359">
        <f t="shared" si="34"/>
        <v>1</v>
      </c>
      <c r="X834" s="359"/>
      <c r="Y834" s="359"/>
      <c r="Z834" s="359"/>
      <c r="AA834" s="359"/>
      <c r="AB834" s="359"/>
      <c r="AC834" s="359"/>
      <c r="AD834" s="359"/>
    </row>
    <row r="835" spans="1:30" s="217" customFormat="1" ht="12">
      <c r="A835" s="364">
        <f t="shared" si="35"/>
        <v>831</v>
      </c>
      <c r="B835" s="378" t="s">
        <v>1809</v>
      </c>
      <c r="C835" s="378" t="s">
        <v>3733</v>
      </c>
      <c r="D835" s="362" t="s">
        <v>1104</v>
      </c>
      <c r="E835" s="378" t="s">
        <v>3735</v>
      </c>
      <c r="F835" s="362" t="s">
        <v>390</v>
      </c>
      <c r="G835" s="379" t="s">
        <v>1810</v>
      </c>
      <c r="H835" s="211"/>
      <c r="I835" s="207"/>
      <c r="J835" s="227"/>
      <c r="K835" s="446">
        <v>0.03571759259259259</v>
      </c>
      <c r="L835" s="198"/>
      <c r="M835" s="198"/>
      <c r="N835" s="485">
        <f>H835+I835+J835+K835+L835+M835</f>
        <v>0.03571759259259259</v>
      </c>
      <c r="O835" s="424"/>
      <c r="P835" s="199"/>
      <c r="Q835" s="205"/>
      <c r="R835" s="457">
        <v>1</v>
      </c>
      <c r="S835" s="200"/>
      <c r="T835" s="200"/>
      <c r="U835" s="474">
        <f t="shared" si="33"/>
        <v>1</v>
      </c>
      <c r="V835" s="358">
        <v>1</v>
      </c>
      <c r="W835" s="359">
        <f t="shared" si="34"/>
        <v>1</v>
      </c>
      <c r="X835" s="359"/>
      <c r="Y835" s="359"/>
      <c r="Z835" s="359"/>
      <c r="AA835" s="359"/>
      <c r="AB835" s="359"/>
      <c r="AC835" s="359"/>
      <c r="AD835" s="359"/>
    </row>
    <row r="836" spans="1:30" s="217" customFormat="1" ht="12">
      <c r="A836" s="364">
        <f t="shared" si="35"/>
        <v>832</v>
      </c>
      <c r="B836" s="362" t="s">
        <v>2999</v>
      </c>
      <c r="C836" s="362" t="s">
        <v>63</v>
      </c>
      <c r="D836" s="208" t="s">
        <v>1104</v>
      </c>
      <c r="E836" s="362">
        <v>1976</v>
      </c>
      <c r="F836" s="208" t="s">
        <v>390</v>
      </c>
      <c r="G836" s="365" t="s">
        <v>3758</v>
      </c>
      <c r="H836" s="203"/>
      <c r="I836" s="207"/>
      <c r="J836" s="227"/>
      <c r="K836" s="446"/>
      <c r="L836" s="255">
        <v>0.03571759259259259</v>
      </c>
      <c r="M836" s="198"/>
      <c r="N836" s="485">
        <f>H836+I836+J836+K836+L836+M836</f>
        <v>0.03571759259259259</v>
      </c>
      <c r="O836" s="424"/>
      <c r="P836" s="199"/>
      <c r="Q836" s="205"/>
      <c r="R836" s="458"/>
      <c r="S836" s="200">
        <v>1</v>
      </c>
      <c r="T836" s="200"/>
      <c r="U836" s="474">
        <f t="shared" si="33"/>
        <v>1</v>
      </c>
      <c r="V836" s="358">
        <v>1</v>
      </c>
      <c r="W836" s="359">
        <f t="shared" si="34"/>
        <v>1</v>
      </c>
      <c r="X836" s="359"/>
      <c r="Y836" s="359"/>
      <c r="Z836" s="359"/>
      <c r="AA836" s="359"/>
      <c r="AB836" s="359"/>
      <c r="AC836" s="359"/>
      <c r="AD836" s="359"/>
    </row>
    <row r="837" spans="1:30" s="319" customFormat="1" ht="12">
      <c r="A837" s="320">
        <f t="shared" si="35"/>
        <v>833</v>
      </c>
      <c r="B837" s="212" t="s">
        <v>1580</v>
      </c>
      <c r="C837" s="212" t="s">
        <v>115</v>
      </c>
      <c r="D837" s="324" t="s">
        <v>1103</v>
      </c>
      <c r="E837" s="330" t="s">
        <v>3787</v>
      </c>
      <c r="F837" s="212" t="s">
        <v>390</v>
      </c>
      <c r="G837" s="331" t="s">
        <v>1195</v>
      </c>
      <c r="H837" s="436"/>
      <c r="I837" s="245"/>
      <c r="J837" s="229"/>
      <c r="K837" s="448">
        <v>0.03575231481481481</v>
      </c>
      <c r="L837" s="299"/>
      <c r="M837" s="208"/>
      <c r="N837" s="486">
        <f>H837+I837+J837+K837+L837+M837</f>
        <v>0.03575231481481481</v>
      </c>
      <c r="O837" s="427"/>
      <c r="P837" s="245"/>
      <c r="Q837" s="247"/>
      <c r="R837" s="460">
        <v>1</v>
      </c>
      <c r="S837" s="202"/>
      <c r="T837" s="200"/>
      <c r="U837" s="475">
        <f t="shared" si="33"/>
        <v>1</v>
      </c>
      <c r="V837" s="316">
        <v>1</v>
      </c>
      <c r="W837" s="359">
        <f t="shared" si="34"/>
        <v>1</v>
      </c>
      <c r="X837" s="317"/>
      <c r="Y837" s="317"/>
      <c r="Z837" s="317"/>
      <c r="AA837" s="317"/>
      <c r="AB837" s="317"/>
      <c r="AC837" s="317"/>
      <c r="AD837" s="317"/>
    </row>
    <row r="838" spans="1:30" s="319" customFormat="1" ht="12">
      <c r="A838" s="320">
        <f t="shared" si="35"/>
        <v>834</v>
      </c>
      <c r="B838" s="324" t="s">
        <v>1433</v>
      </c>
      <c r="C838" s="324" t="s">
        <v>1194</v>
      </c>
      <c r="D838" s="324" t="s">
        <v>1103</v>
      </c>
      <c r="E838" s="324" t="s">
        <v>3802</v>
      </c>
      <c r="F838" s="324" t="s">
        <v>390</v>
      </c>
      <c r="G838" s="327" t="s">
        <v>1429</v>
      </c>
      <c r="H838" s="206"/>
      <c r="I838" s="210"/>
      <c r="J838" s="228">
        <v>0.03575231481481481</v>
      </c>
      <c r="K838" s="447"/>
      <c r="L838" s="299"/>
      <c r="M838" s="198"/>
      <c r="N838" s="486">
        <f>H838+I838+J838+K838+L838+M838</f>
        <v>0.03575231481481481</v>
      </c>
      <c r="O838" s="426"/>
      <c r="P838" s="232"/>
      <c r="Q838" s="234">
        <v>1</v>
      </c>
      <c r="R838" s="459"/>
      <c r="S838" s="202"/>
      <c r="T838" s="200"/>
      <c r="U838" s="472">
        <f aca="true" t="shared" si="36" ref="U838:U901">SUM(O838:T838)</f>
        <v>1</v>
      </c>
      <c r="V838" s="316">
        <v>1</v>
      </c>
      <c r="W838" s="359">
        <f aca="true" t="shared" si="37" ref="W838:W901">IF(U838&gt;0,1,0)</f>
        <v>1</v>
      </c>
      <c r="X838" s="317"/>
      <c r="Y838" s="317"/>
      <c r="Z838" s="317"/>
      <c r="AA838" s="317"/>
      <c r="AB838" s="317"/>
      <c r="AC838" s="317"/>
      <c r="AD838" s="317"/>
    </row>
    <row r="839" spans="1:30" s="217" customFormat="1" ht="12">
      <c r="A839" s="364">
        <f t="shared" si="35"/>
        <v>835</v>
      </c>
      <c r="B839" s="208" t="s">
        <v>1454</v>
      </c>
      <c r="C839" s="208" t="s">
        <v>3733</v>
      </c>
      <c r="D839" s="208" t="s">
        <v>1104</v>
      </c>
      <c r="E839" s="372">
        <v>1980</v>
      </c>
      <c r="F839" s="208" t="s">
        <v>390</v>
      </c>
      <c r="G839" s="373" t="s">
        <v>109</v>
      </c>
      <c r="H839" s="225"/>
      <c r="I839" s="199"/>
      <c r="J839" s="227"/>
      <c r="K839" s="446"/>
      <c r="L839" s="255">
        <v>0.03576388888888889</v>
      </c>
      <c r="M839" s="208"/>
      <c r="N839" s="485">
        <f>H839+I839+J839+K839+L839+M839</f>
        <v>0.03576388888888889</v>
      </c>
      <c r="O839" s="424"/>
      <c r="P839" s="199"/>
      <c r="Q839" s="205"/>
      <c r="R839" s="458"/>
      <c r="S839" s="200">
        <v>1</v>
      </c>
      <c r="T839" s="200"/>
      <c r="U839" s="474">
        <f t="shared" si="36"/>
        <v>1</v>
      </c>
      <c r="V839" s="359">
        <v>1</v>
      </c>
      <c r="W839" s="359">
        <f t="shared" si="37"/>
        <v>1</v>
      </c>
      <c r="X839" s="359"/>
      <c r="Y839" s="359"/>
      <c r="Z839" s="359"/>
      <c r="AA839" s="359"/>
      <c r="AB839" s="359"/>
      <c r="AC839" s="359"/>
      <c r="AD839" s="359"/>
    </row>
    <row r="840" spans="1:30" s="217" customFormat="1" ht="12">
      <c r="A840" s="364">
        <f t="shared" si="35"/>
        <v>836</v>
      </c>
      <c r="B840" s="375" t="s">
        <v>1949</v>
      </c>
      <c r="C840" s="375" t="s">
        <v>3749</v>
      </c>
      <c r="D840" s="375" t="s">
        <v>1104</v>
      </c>
      <c r="E840" s="375">
        <v>1990</v>
      </c>
      <c r="F840" s="361" t="s">
        <v>390</v>
      </c>
      <c r="G840" s="376" t="s">
        <v>293</v>
      </c>
      <c r="H840" s="203"/>
      <c r="I840" s="223"/>
      <c r="J840" s="227">
        <v>0.03581018518518519</v>
      </c>
      <c r="K840" s="446"/>
      <c r="L840" s="198"/>
      <c r="M840" s="198"/>
      <c r="N840" s="485">
        <f>H840+I840+J840+K840+L840+M840</f>
        <v>0.03581018518518519</v>
      </c>
      <c r="O840" s="424"/>
      <c r="P840" s="199"/>
      <c r="Q840" s="205">
        <v>1</v>
      </c>
      <c r="R840" s="457"/>
      <c r="S840" s="200"/>
      <c r="T840" s="200"/>
      <c r="U840" s="474">
        <f t="shared" si="36"/>
        <v>1</v>
      </c>
      <c r="V840" s="359">
        <v>1</v>
      </c>
      <c r="W840" s="359">
        <f t="shared" si="37"/>
        <v>1</v>
      </c>
      <c r="X840" s="359"/>
      <c r="Y840" s="359"/>
      <c r="Z840" s="359"/>
      <c r="AA840" s="359"/>
      <c r="AB840" s="359"/>
      <c r="AC840" s="359"/>
      <c r="AD840" s="359"/>
    </row>
    <row r="841" spans="1:30" s="217" customFormat="1" ht="12">
      <c r="A841" s="364">
        <f t="shared" si="35"/>
        <v>837</v>
      </c>
      <c r="B841" s="361" t="s">
        <v>1955</v>
      </c>
      <c r="C841" s="361" t="s">
        <v>3832</v>
      </c>
      <c r="D841" s="362" t="s">
        <v>1104</v>
      </c>
      <c r="E841" s="361">
        <v>1961</v>
      </c>
      <c r="F841" s="361" t="s">
        <v>390</v>
      </c>
      <c r="G841" s="363" t="s">
        <v>1154</v>
      </c>
      <c r="H841" s="203"/>
      <c r="I841" s="196"/>
      <c r="J841" s="227">
        <v>0.035821759259259255</v>
      </c>
      <c r="K841" s="446"/>
      <c r="L841" s="198"/>
      <c r="M841" s="198"/>
      <c r="N841" s="485">
        <f>H841+I841+J841+K841+L841+M841</f>
        <v>0.035821759259259255</v>
      </c>
      <c r="O841" s="424"/>
      <c r="P841" s="199"/>
      <c r="Q841" s="205">
        <v>1</v>
      </c>
      <c r="R841" s="457"/>
      <c r="S841" s="200"/>
      <c r="T841" s="200"/>
      <c r="U841" s="474">
        <f t="shared" si="36"/>
        <v>1</v>
      </c>
      <c r="V841" s="359">
        <v>1</v>
      </c>
      <c r="W841" s="359">
        <f t="shared" si="37"/>
        <v>1</v>
      </c>
      <c r="X841" s="359"/>
      <c r="Y841" s="359"/>
      <c r="Z841" s="359"/>
      <c r="AA841" s="359"/>
      <c r="AB841" s="359"/>
      <c r="AC841" s="359"/>
      <c r="AD841" s="359"/>
    </row>
    <row r="842" spans="1:30" s="217" customFormat="1" ht="12">
      <c r="A842" s="364">
        <f t="shared" si="35"/>
        <v>838</v>
      </c>
      <c r="B842" s="375" t="s">
        <v>1995</v>
      </c>
      <c r="C842" s="375" t="s">
        <v>3781</v>
      </c>
      <c r="D842" s="375" t="s">
        <v>1104</v>
      </c>
      <c r="E842" s="375">
        <v>1935</v>
      </c>
      <c r="F842" s="361" t="s">
        <v>390</v>
      </c>
      <c r="G842" s="376" t="s">
        <v>3734</v>
      </c>
      <c r="H842" s="203"/>
      <c r="I842" s="223"/>
      <c r="J842" s="227">
        <v>0.035821759259259255</v>
      </c>
      <c r="K842" s="446"/>
      <c r="L842" s="198"/>
      <c r="M842" s="198"/>
      <c r="N842" s="485">
        <f>H842+I842+J842+K842+L842+M842</f>
        <v>0.035821759259259255</v>
      </c>
      <c r="O842" s="424"/>
      <c r="P842" s="199"/>
      <c r="Q842" s="205">
        <v>1</v>
      </c>
      <c r="R842" s="458"/>
      <c r="S842" s="200"/>
      <c r="T842" s="200"/>
      <c r="U842" s="474">
        <f t="shared" si="36"/>
        <v>1</v>
      </c>
      <c r="V842" s="358">
        <v>1</v>
      </c>
      <c r="W842" s="359">
        <f t="shared" si="37"/>
        <v>1</v>
      </c>
      <c r="X842" s="359"/>
      <c r="Y842" s="359"/>
      <c r="Z842" s="359"/>
      <c r="AA842" s="359"/>
      <c r="AB842" s="359"/>
      <c r="AC842" s="359"/>
      <c r="AD842" s="359"/>
    </row>
    <row r="843" spans="1:30" s="217" customFormat="1" ht="12">
      <c r="A843" s="364">
        <f t="shared" si="35"/>
        <v>839</v>
      </c>
      <c r="B843" s="208" t="s">
        <v>2177</v>
      </c>
      <c r="C843" s="208" t="s">
        <v>3744</v>
      </c>
      <c r="D843" s="208" t="s">
        <v>1104</v>
      </c>
      <c r="E843" s="372">
        <v>1990</v>
      </c>
      <c r="F843" s="208" t="s">
        <v>390</v>
      </c>
      <c r="G843" s="373" t="s">
        <v>1353</v>
      </c>
      <c r="H843" s="225"/>
      <c r="I843" s="199"/>
      <c r="J843" s="227"/>
      <c r="K843" s="446"/>
      <c r="L843" s="255">
        <v>0.035833333333333335</v>
      </c>
      <c r="M843" s="208"/>
      <c r="N843" s="485">
        <f>H843+I843+J843+K843+L843+M843</f>
        <v>0.035833333333333335</v>
      </c>
      <c r="O843" s="424"/>
      <c r="P843" s="199"/>
      <c r="Q843" s="205"/>
      <c r="R843" s="458"/>
      <c r="S843" s="200">
        <v>1</v>
      </c>
      <c r="T843" s="200"/>
      <c r="U843" s="474">
        <f t="shared" si="36"/>
        <v>1</v>
      </c>
      <c r="V843" s="359">
        <v>1</v>
      </c>
      <c r="W843" s="359">
        <f t="shared" si="37"/>
        <v>1</v>
      </c>
      <c r="X843" s="359"/>
      <c r="Y843" s="359"/>
      <c r="Z843" s="359"/>
      <c r="AA843" s="359"/>
      <c r="AB843" s="359"/>
      <c r="AC843" s="359"/>
      <c r="AD843" s="359"/>
    </row>
    <row r="844" spans="1:30" s="217" customFormat="1" ht="12">
      <c r="A844" s="364">
        <f t="shared" si="35"/>
        <v>840</v>
      </c>
      <c r="B844" s="361" t="s">
        <v>3018</v>
      </c>
      <c r="C844" s="361" t="s">
        <v>85</v>
      </c>
      <c r="D844" s="362" t="s">
        <v>1104</v>
      </c>
      <c r="E844" s="361">
        <v>1985</v>
      </c>
      <c r="F844" s="361" t="s">
        <v>390</v>
      </c>
      <c r="G844" s="363" t="s">
        <v>3825</v>
      </c>
      <c r="H844" s="203"/>
      <c r="I844" s="196"/>
      <c r="J844" s="227"/>
      <c r="K844" s="446"/>
      <c r="L844" s="255">
        <v>0.03584490740740741</v>
      </c>
      <c r="M844" s="198"/>
      <c r="N844" s="485">
        <f>H844+I844+J844+K844+L844+M844</f>
        <v>0.03584490740740741</v>
      </c>
      <c r="O844" s="424"/>
      <c r="P844" s="199"/>
      <c r="Q844" s="205"/>
      <c r="R844" s="458"/>
      <c r="S844" s="200">
        <v>1</v>
      </c>
      <c r="T844" s="200"/>
      <c r="U844" s="474">
        <f t="shared" si="36"/>
        <v>1</v>
      </c>
      <c r="V844" s="359">
        <v>1</v>
      </c>
      <c r="W844" s="359">
        <f t="shared" si="37"/>
        <v>1</v>
      </c>
      <c r="X844" s="359"/>
      <c r="Y844" s="359"/>
      <c r="Z844" s="359"/>
      <c r="AA844" s="359"/>
      <c r="AB844" s="359"/>
      <c r="AC844" s="359"/>
      <c r="AD844" s="359"/>
    </row>
    <row r="845" spans="1:30" s="217" customFormat="1" ht="12">
      <c r="A845" s="364">
        <f t="shared" si="35"/>
        <v>841</v>
      </c>
      <c r="B845" s="208" t="s">
        <v>1812</v>
      </c>
      <c r="C845" s="208" t="s">
        <v>3800</v>
      </c>
      <c r="D845" s="208" t="s">
        <v>1104</v>
      </c>
      <c r="E845" s="372" t="s">
        <v>19</v>
      </c>
      <c r="F845" s="208" t="s">
        <v>390</v>
      </c>
      <c r="G845" s="373" t="s">
        <v>97</v>
      </c>
      <c r="H845" s="225"/>
      <c r="I845" s="199"/>
      <c r="J845" s="227"/>
      <c r="K845" s="446">
        <v>0.035925925925925924</v>
      </c>
      <c r="L845" s="198"/>
      <c r="M845" s="208"/>
      <c r="N845" s="485">
        <f>H845+I845+J845+K845+L845+M845</f>
        <v>0.035925925925925924</v>
      </c>
      <c r="O845" s="424"/>
      <c r="P845" s="199"/>
      <c r="Q845" s="205"/>
      <c r="R845" s="458">
        <v>1</v>
      </c>
      <c r="S845" s="200"/>
      <c r="T845" s="200"/>
      <c r="U845" s="474">
        <f t="shared" si="36"/>
        <v>1</v>
      </c>
      <c r="V845" s="358">
        <v>1</v>
      </c>
      <c r="W845" s="359">
        <f t="shared" si="37"/>
        <v>1</v>
      </c>
      <c r="X845" s="359"/>
      <c r="Y845" s="359"/>
      <c r="Z845" s="359"/>
      <c r="AA845" s="359"/>
      <c r="AB845" s="359"/>
      <c r="AC845" s="359"/>
      <c r="AD845" s="359"/>
    </row>
    <row r="846" spans="1:30" s="217" customFormat="1" ht="12">
      <c r="A846" s="364">
        <f t="shared" si="35"/>
        <v>842</v>
      </c>
      <c r="B846" s="361" t="s">
        <v>239</v>
      </c>
      <c r="C846" s="361" t="s">
        <v>240</v>
      </c>
      <c r="D846" s="362" t="s">
        <v>1104</v>
      </c>
      <c r="E846" s="361" t="s">
        <v>3715</v>
      </c>
      <c r="F846" s="361" t="s">
        <v>390</v>
      </c>
      <c r="G846" s="363" t="s">
        <v>208</v>
      </c>
      <c r="H846" s="203"/>
      <c r="I846" s="196">
        <v>0.0359375</v>
      </c>
      <c r="J846" s="227"/>
      <c r="K846" s="446"/>
      <c r="L846" s="198"/>
      <c r="M846" s="198"/>
      <c r="N846" s="485">
        <f>H846+I846+J846+K846+L846+M846</f>
        <v>0.0359375</v>
      </c>
      <c r="O846" s="424"/>
      <c r="P846" s="199">
        <v>1</v>
      </c>
      <c r="Q846" s="205"/>
      <c r="R846" s="458"/>
      <c r="S846" s="200"/>
      <c r="T846" s="200"/>
      <c r="U846" s="474">
        <f t="shared" si="36"/>
        <v>1</v>
      </c>
      <c r="V846" s="358">
        <v>1</v>
      </c>
      <c r="W846" s="359">
        <f t="shared" si="37"/>
        <v>1</v>
      </c>
      <c r="X846" s="359"/>
      <c r="Y846" s="359"/>
      <c r="Z846" s="359"/>
      <c r="AA846" s="359"/>
      <c r="AB846" s="359"/>
      <c r="AC846" s="359"/>
      <c r="AD846" s="359"/>
    </row>
    <row r="847" spans="1:30" s="217" customFormat="1" ht="12">
      <c r="A847" s="364">
        <f t="shared" si="35"/>
        <v>843</v>
      </c>
      <c r="B847" s="361" t="s">
        <v>3026</v>
      </c>
      <c r="C847" s="361" t="s">
        <v>3765</v>
      </c>
      <c r="D847" s="362" t="s">
        <v>1104</v>
      </c>
      <c r="E847" s="361">
        <v>1955</v>
      </c>
      <c r="F847" s="361" t="s">
        <v>390</v>
      </c>
      <c r="G847" s="363" t="s">
        <v>3825</v>
      </c>
      <c r="H847" s="203"/>
      <c r="I847" s="196"/>
      <c r="J847" s="227"/>
      <c r="K847" s="446"/>
      <c r="L847" s="255">
        <v>0.03594907407407407</v>
      </c>
      <c r="M847" s="198"/>
      <c r="N847" s="485">
        <f>H847+I847+J847+K847+L847+M847</f>
        <v>0.03594907407407407</v>
      </c>
      <c r="O847" s="424"/>
      <c r="P847" s="199"/>
      <c r="Q847" s="205"/>
      <c r="R847" s="458"/>
      <c r="S847" s="200">
        <v>1</v>
      </c>
      <c r="T847" s="200"/>
      <c r="U847" s="474">
        <f t="shared" si="36"/>
        <v>1</v>
      </c>
      <c r="V847" s="359">
        <v>1</v>
      </c>
      <c r="W847" s="359">
        <f t="shared" si="37"/>
        <v>1</v>
      </c>
      <c r="X847" s="359"/>
      <c r="Y847" s="359"/>
      <c r="Z847" s="359"/>
      <c r="AA847" s="359"/>
      <c r="AB847" s="359"/>
      <c r="AC847" s="359"/>
      <c r="AD847" s="359"/>
    </row>
    <row r="848" spans="1:30" s="217" customFormat="1" ht="12">
      <c r="A848" s="364">
        <f t="shared" si="35"/>
        <v>844</v>
      </c>
      <c r="B848" s="208" t="s">
        <v>3033</v>
      </c>
      <c r="C848" s="208" t="s">
        <v>57</v>
      </c>
      <c r="D848" s="208" t="s">
        <v>1104</v>
      </c>
      <c r="E848" s="372">
        <v>1952</v>
      </c>
      <c r="F848" s="208" t="s">
        <v>390</v>
      </c>
      <c r="G848" s="373" t="s">
        <v>520</v>
      </c>
      <c r="H848" s="225"/>
      <c r="I848" s="199"/>
      <c r="J848" s="227"/>
      <c r="K848" s="446"/>
      <c r="L848" s="255">
        <v>0.036006944444444446</v>
      </c>
      <c r="M848" s="208"/>
      <c r="N848" s="485">
        <f>H848+I848+J848+K848+L848+M848</f>
        <v>0.036006944444444446</v>
      </c>
      <c r="O848" s="424"/>
      <c r="P848" s="199"/>
      <c r="Q848" s="205"/>
      <c r="R848" s="458"/>
      <c r="S848" s="200">
        <v>1</v>
      </c>
      <c r="T848" s="200"/>
      <c r="U848" s="474">
        <f t="shared" si="36"/>
        <v>1</v>
      </c>
      <c r="V848" s="359">
        <v>1</v>
      </c>
      <c r="W848" s="359">
        <f t="shared" si="37"/>
        <v>1</v>
      </c>
      <c r="X848" s="359"/>
      <c r="Y848" s="359"/>
      <c r="Z848" s="359"/>
      <c r="AA848" s="359"/>
      <c r="AB848" s="359"/>
      <c r="AC848" s="359"/>
      <c r="AD848" s="359"/>
    </row>
    <row r="849" spans="1:30" s="217" customFormat="1" ht="12">
      <c r="A849" s="364">
        <f t="shared" si="35"/>
        <v>845</v>
      </c>
      <c r="B849" s="208" t="s">
        <v>1813</v>
      </c>
      <c r="C849" s="208" t="s">
        <v>3718</v>
      </c>
      <c r="D849" s="208" t="s">
        <v>1104</v>
      </c>
      <c r="E849" s="372" t="s">
        <v>3802</v>
      </c>
      <c r="F849" s="208" t="s">
        <v>390</v>
      </c>
      <c r="G849" s="373" t="s">
        <v>1610</v>
      </c>
      <c r="H849" s="225"/>
      <c r="I849" s="199"/>
      <c r="J849" s="227"/>
      <c r="K849" s="446">
        <v>0.036006944444444446</v>
      </c>
      <c r="L849" s="198"/>
      <c r="M849" s="208"/>
      <c r="N849" s="485">
        <f>H849+I849+J849+K849+L849+M849</f>
        <v>0.036006944444444446</v>
      </c>
      <c r="O849" s="424"/>
      <c r="P849" s="199"/>
      <c r="Q849" s="205"/>
      <c r="R849" s="458">
        <v>1</v>
      </c>
      <c r="S849" s="200"/>
      <c r="T849" s="200"/>
      <c r="U849" s="474">
        <f t="shared" si="36"/>
        <v>1</v>
      </c>
      <c r="V849" s="359">
        <v>1</v>
      </c>
      <c r="W849" s="359">
        <f t="shared" si="37"/>
        <v>1</v>
      </c>
      <c r="X849" s="359"/>
      <c r="Y849" s="359"/>
      <c r="Z849" s="359"/>
      <c r="AA849" s="359"/>
      <c r="AB849" s="359"/>
      <c r="AC849" s="359"/>
      <c r="AD849" s="359"/>
    </row>
    <row r="850" spans="1:30" s="217" customFormat="1" ht="12">
      <c r="A850" s="364">
        <f t="shared" si="35"/>
        <v>846</v>
      </c>
      <c r="B850" s="362" t="s">
        <v>195</v>
      </c>
      <c r="C850" s="362" t="s">
        <v>3770</v>
      </c>
      <c r="D850" s="362" t="s">
        <v>1104</v>
      </c>
      <c r="E850" s="362" t="s">
        <v>170</v>
      </c>
      <c r="F850" s="362" t="s">
        <v>390</v>
      </c>
      <c r="G850" s="365" t="s">
        <v>1182</v>
      </c>
      <c r="H850" s="203"/>
      <c r="I850" s="207"/>
      <c r="J850" s="227">
        <v>0.03608796296296296</v>
      </c>
      <c r="K850" s="446"/>
      <c r="L850" s="198"/>
      <c r="M850" s="198"/>
      <c r="N850" s="485">
        <f>H850+I850+J850+K850+L850+M850</f>
        <v>0.03608796296296296</v>
      </c>
      <c r="O850" s="424"/>
      <c r="P850" s="199"/>
      <c r="Q850" s="205">
        <v>1</v>
      </c>
      <c r="R850" s="458"/>
      <c r="S850" s="200"/>
      <c r="T850" s="200"/>
      <c r="U850" s="474">
        <f t="shared" si="36"/>
        <v>1</v>
      </c>
      <c r="V850" s="358">
        <v>1</v>
      </c>
      <c r="W850" s="359">
        <f t="shared" si="37"/>
        <v>1</v>
      </c>
      <c r="X850" s="359"/>
      <c r="Y850" s="359"/>
      <c r="Z850" s="359"/>
      <c r="AA850" s="359"/>
      <c r="AB850" s="359"/>
      <c r="AC850" s="359"/>
      <c r="AD850" s="359"/>
    </row>
    <row r="851" spans="1:30" s="217" customFormat="1" ht="12">
      <c r="A851" s="364">
        <f t="shared" si="35"/>
        <v>847</v>
      </c>
      <c r="B851" s="361" t="s">
        <v>29</v>
      </c>
      <c r="C851" s="361" t="s">
        <v>3765</v>
      </c>
      <c r="D851" s="362" t="s">
        <v>1104</v>
      </c>
      <c r="E851" s="361" t="s">
        <v>3759</v>
      </c>
      <c r="F851" s="361" t="s">
        <v>390</v>
      </c>
      <c r="G851" s="363" t="s">
        <v>3864</v>
      </c>
      <c r="H851" s="203"/>
      <c r="I851" s="196">
        <v>0.036099537037037034</v>
      </c>
      <c r="J851" s="227"/>
      <c r="K851" s="446"/>
      <c r="L851" s="198"/>
      <c r="M851" s="198"/>
      <c r="N851" s="485">
        <f>H851+I851+J851+K851+L851+M851</f>
        <v>0.036099537037037034</v>
      </c>
      <c r="O851" s="424"/>
      <c r="P851" s="199">
        <v>1</v>
      </c>
      <c r="Q851" s="205"/>
      <c r="R851" s="458"/>
      <c r="S851" s="200"/>
      <c r="T851" s="200"/>
      <c r="U851" s="474">
        <f t="shared" si="36"/>
        <v>1</v>
      </c>
      <c r="V851" s="358">
        <v>1</v>
      </c>
      <c r="W851" s="359">
        <f t="shared" si="37"/>
        <v>1</v>
      </c>
      <c r="X851" s="359"/>
      <c r="Y851" s="359"/>
      <c r="Z851" s="359"/>
      <c r="AA851" s="359"/>
      <c r="AB851" s="359"/>
      <c r="AC851" s="359"/>
      <c r="AD851" s="359"/>
    </row>
    <row r="852" spans="1:30" s="217" customFormat="1" ht="12">
      <c r="A852" s="364">
        <f t="shared" si="35"/>
        <v>848</v>
      </c>
      <c r="B852" s="361" t="s">
        <v>1814</v>
      </c>
      <c r="C852" s="361" t="s">
        <v>3842</v>
      </c>
      <c r="D852" s="362" t="s">
        <v>1104</v>
      </c>
      <c r="E852" s="361" t="s">
        <v>3776</v>
      </c>
      <c r="F852" s="361" t="s">
        <v>390</v>
      </c>
      <c r="G852" s="363" t="s">
        <v>128</v>
      </c>
      <c r="H852" s="203"/>
      <c r="I852" s="196"/>
      <c r="J852" s="227"/>
      <c r="K852" s="446">
        <v>0.036099537037037034</v>
      </c>
      <c r="L852" s="198"/>
      <c r="M852" s="198"/>
      <c r="N852" s="485">
        <f>H852+I852+J852+K852+L852+M852</f>
        <v>0.036099537037037034</v>
      </c>
      <c r="O852" s="424"/>
      <c r="P852" s="199"/>
      <c r="Q852" s="205"/>
      <c r="R852" s="457">
        <v>1</v>
      </c>
      <c r="S852" s="200"/>
      <c r="T852" s="200"/>
      <c r="U852" s="474">
        <f t="shared" si="36"/>
        <v>1</v>
      </c>
      <c r="V852" s="358">
        <v>1</v>
      </c>
      <c r="W852" s="359">
        <f t="shared" si="37"/>
        <v>1</v>
      </c>
      <c r="X852" s="359"/>
      <c r="Y852" s="359"/>
      <c r="Z852" s="359"/>
      <c r="AA852" s="359"/>
      <c r="AB852" s="359"/>
      <c r="AC852" s="359"/>
      <c r="AD852" s="359"/>
    </row>
    <row r="853" spans="1:30" s="367" customFormat="1" ht="12">
      <c r="A853" s="364">
        <f t="shared" si="35"/>
        <v>849</v>
      </c>
      <c r="B853" s="208" t="s">
        <v>1445</v>
      </c>
      <c r="C853" s="208" t="s">
        <v>113</v>
      </c>
      <c r="D853" s="362" t="s">
        <v>1104</v>
      </c>
      <c r="E853" s="372">
        <v>1963</v>
      </c>
      <c r="F853" s="208" t="s">
        <v>390</v>
      </c>
      <c r="G853" s="373" t="s">
        <v>97</v>
      </c>
      <c r="H853" s="225"/>
      <c r="I853" s="199"/>
      <c r="J853" s="227"/>
      <c r="K853" s="446"/>
      <c r="L853" s="255">
        <v>0.03612268518518518</v>
      </c>
      <c r="M853" s="208"/>
      <c r="N853" s="485">
        <f>H853+I853+J853+K853+L853+M853</f>
        <v>0.03612268518518518</v>
      </c>
      <c r="O853" s="424"/>
      <c r="P853" s="199"/>
      <c r="Q853" s="205"/>
      <c r="R853" s="457"/>
      <c r="S853" s="200">
        <v>1</v>
      </c>
      <c r="T853" s="200"/>
      <c r="U853" s="474">
        <f t="shared" si="36"/>
        <v>1</v>
      </c>
      <c r="V853" s="359">
        <v>1</v>
      </c>
      <c r="W853" s="359">
        <f t="shared" si="37"/>
        <v>1</v>
      </c>
      <c r="X853" s="366"/>
      <c r="Y853" s="366"/>
      <c r="Z853" s="366"/>
      <c r="AA853" s="366"/>
      <c r="AB853" s="366"/>
      <c r="AC853" s="366"/>
      <c r="AD853" s="366"/>
    </row>
    <row r="854" spans="1:30" s="217" customFormat="1" ht="12">
      <c r="A854" s="364">
        <f t="shared" si="35"/>
        <v>850</v>
      </c>
      <c r="B854" s="362" t="s">
        <v>1431</v>
      </c>
      <c r="C854" s="362" t="s">
        <v>3800</v>
      </c>
      <c r="D854" s="362" t="s">
        <v>1104</v>
      </c>
      <c r="E854" s="362" t="s">
        <v>3792</v>
      </c>
      <c r="F854" s="362" t="s">
        <v>390</v>
      </c>
      <c r="G854" s="365" t="s">
        <v>1432</v>
      </c>
      <c r="H854" s="203"/>
      <c r="I854" s="207"/>
      <c r="J854" s="227">
        <v>0.03615740740740741</v>
      </c>
      <c r="K854" s="446"/>
      <c r="L854" s="198"/>
      <c r="M854" s="198"/>
      <c r="N854" s="485">
        <f>H854+I854+J854+K854+L854+M854</f>
        <v>0.03615740740740741</v>
      </c>
      <c r="O854" s="424"/>
      <c r="P854" s="199"/>
      <c r="Q854" s="205">
        <v>1</v>
      </c>
      <c r="R854" s="458"/>
      <c r="S854" s="200"/>
      <c r="T854" s="200"/>
      <c r="U854" s="474">
        <f t="shared" si="36"/>
        <v>1</v>
      </c>
      <c r="V854" s="358">
        <v>1</v>
      </c>
      <c r="W854" s="359">
        <f t="shared" si="37"/>
        <v>1</v>
      </c>
      <c r="X854" s="359"/>
      <c r="Y854" s="359"/>
      <c r="Z854" s="359"/>
      <c r="AA854" s="359"/>
      <c r="AB854" s="359"/>
      <c r="AC854" s="359"/>
      <c r="AD854" s="359"/>
    </row>
    <row r="855" spans="1:30" s="217" customFormat="1" ht="12">
      <c r="A855" s="364">
        <f t="shared" si="35"/>
        <v>851</v>
      </c>
      <c r="B855" s="361" t="s">
        <v>289</v>
      </c>
      <c r="C855" s="361" t="s">
        <v>3749</v>
      </c>
      <c r="D855" s="362" t="s">
        <v>1104</v>
      </c>
      <c r="E855" s="361" t="s">
        <v>95</v>
      </c>
      <c r="F855" s="361" t="s">
        <v>390</v>
      </c>
      <c r="G855" s="363" t="s">
        <v>290</v>
      </c>
      <c r="H855" s="203"/>
      <c r="I855" s="196">
        <v>0.036180555555555556</v>
      </c>
      <c r="J855" s="227"/>
      <c r="K855" s="446"/>
      <c r="L855" s="198"/>
      <c r="M855" s="198"/>
      <c r="N855" s="485">
        <f>H855+I855+J855+K855+L855+M855</f>
        <v>0.036180555555555556</v>
      </c>
      <c r="O855" s="424"/>
      <c r="P855" s="199">
        <v>1</v>
      </c>
      <c r="Q855" s="205"/>
      <c r="R855" s="457"/>
      <c r="S855" s="200"/>
      <c r="T855" s="200"/>
      <c r="U855" s="474">
        <f t="shared" si="36"/>
        <v>1</v>
      </c>
      <c r="V855" s="358">
        <v>1</v>
      </c>
      <c r="W855" s="359">
        <f t="shared" si="37"/>
        <v>1</v>
      </c>
      <c r="X855" s="359"/>
      <c r="Y855" s="359"/>
      <c r="Z855" s="359"/>
      <c r="AA855" s="359"/>
      <c r="AB855" s="359"/>
      <c r="AC855" s="359"/>
      <c r="AD855" s="359"/>
    </row>
    <row r="856" spans="1:30" s="217" customFormat="1" ht="12">
      <c r="A856" s="364">
        <f t="shared" si="35"/>
        <v>852</v>
      </c>
      <c r="B856" s="361" t="s">
        <v>1971</v>
      </c>
      <c r="C856" s="361" t="s">
        <v>3728</v>
      </c>
      <c r="D856" s="362" t="s">
        <v>1104</v>
      </c>
      <c r="E856" s="361">
        <v>1937</v>
      </c>
      <c r="F856" s="361" t="s">
        <v>390</v>
      </c>
      <c r="G856" s="363" t="s">
        <v>1184</v>
      </c>
      <c r="H856" s="203"/>
      <c r="I856" s="196"/>
      <c r="J856" s="227">
        <v>0.0362037037037037</v>
      </c>
      <c r="K856" s="446"/>
      <c r="L856" s="198"/>
      <c r="M856" s="198"/>
      <c r="N856" s="485">
        <f>H856+I856+J856+K856+L856+M856</f>
        <v>0.0362037037037037</v>
      </c>
      <c r="O856" s="424"/>
      <c r="P856" s="199"/>
      <c r="Q856" s="205">
        <v>1</v>
      </c>
      <c r="R856" s="457"/>
      <c r="S856" s="200"/>
      <c r="T856" s="200"/>
      <c r="U856" s="474">
        <f t="shared" si="36"/>
        <v>1</v>
      </c>
      <c r="V856" s="358">
        <v>1</v>
      </c>
      <c r="W856" s="359">
        <f t="shared" si="37"/>
        <v>1</v>
      </c>
      <c r="X856" s="359"/>
      <c r="Y856" s="359"/>
      <c r="Z856" s="359"/>
      <c r="AA856" s="359"/>
      <c r="AB856" s="359"/>
      <c r="AC856" s="359"/>
      <c r="AD856" s="359"/>
    </row>
    <row r="857" spans="1:30" s="319" customFormat="1" ht="12">
      <c r="A857" s="320">
        <f t="shared" si="35"/>
        <v>853</v>
      </c>
      <c r="B857" s="328" t="s">
        <v>1817</v>
      </c>
      <c r="C857" s="328" t="s">
        <v>1818</v>
      </c>
      <c r="D857" s="324" t="s">
        <v>1103</v>
      </c>
      <c r="E857" s="328" t="s">
        <v>78</v>
      </c>
      <c r="F857" s="324" t="s">
        <v>2003</v>
      </c>
      <c r="G857" s="329" t="s">
        <v>1820</v>
      </c>
      <c r="H857" s="209"/>
      <c r="I857" s="210"/>
      <c r="J857" s="228"/>
      <c r="K857" s="447">
        <v>0.036273148148148145</v>
      </c>
      <c r="L857" s="299"/>
      <c r="M857" s="198"/>
      <c r="N857" s="486">
        <f>H857+I857+J857+K857+L857+M857</f>
        <v>0.036273148148148145</v>
      </c>
      <c r="O857" s="426"/>
      <c r="P857" s="232"/>
      <c r="Q857" s="234"/>
      <c r="R857" s="455">
        <v>1</v>
      </c>
      <c r="S857" s="202"/>
      <c r="T857" s="200"/>
      <c r="U857" s="472">
        <f t="shared" si="36"/>
        <v>1</v>
      </c>
      <c r="V857" s="316">
        <v>1</v>
      </c>
      <c r="W857" s="359">
        <f t="shared" si="37"/>
        <v>1</v>
      </c>
      <c r="X857" s="317"/>
      <c r="Y857" s="317"/>
      <c r="Z857" s="317"/>
      <c r="AA857" s="317"/>
      <c r="AB857" s="317"/>
      <c r="AC857" s="317"/>
      <c r="AD857" s="317"/>
    </row>
    <row r="858" spans="1:30" s="217" customFormat="1" ht="12">
      <c r="A858" s="364">
        <f t="shared" si="35"/>
        <v>854</v>
      </c>
      <c r="B858" s="361" t="s">
        <v>3041</v>
      </c>
      <c r="C858" s="361" t="s">
        <v>48</v>
      </c>
      <c r="D858" s="362" t="s">
        <v>1104</v>
      </c>
      <c r="E858" s="361">
        <v>1959</v>
      </c>
      <c r="F858" s="361" t="s">
        <v>390</v>
      </c>
      <c r="G858" s="363" t="s">
        <v>2906</v>
      </c>
      <c r="H858" s="203"/>
      <c r="I858" s="196"/>
      <c r="J858" s="227"/>
      <c r="K858" s="446"/>
      <c r="L858" s="255">
        <v>0.036273148148148145</v>
      </c>
      <c r="M858" s="198"/>
      <c r="N858" s="485">
        <f>H858+I858+J858+K858+L858+M858</f>
        <v>0.036273148148148145</v>
      </c>
      <c r="O858" s="424"/>
      <c r="P858" s="199"/>
      <c r="Q858" s="205"/>
      <c r="R858" s="458"/>
      <c r="S858" s="200">
        <v>1</v>
      </c>
      <c r="T858" s="200"/>
      <c r="U858" s="474">
        <f t="shared" si="36"/>
        <v>1</v>
      </c>
      <c r="V858" s="359">
        <v>1</v>
      </c>
      <c r="W858" s="359">
        <f t="shared" si="37"/>
        <v>1</v>
      </c>
      <c r="X858" s="359"/>
      <c r="Y858" s="359"/>
      <c r="Z858" s="359"/>
      <c r="AA858" s="359"/>
      <c r="AB858" s="359"/>
      <c r="AC858" s="359"/>
      <c r="AD858" s="359"/>
    </row>
    <row r="859" spans="1:30" s="217" customFormat="1" ht="12">
      <c r="A859" s="364">
        <f t="shared" si="35"/>
        <v>855</v>
      </c>
      <c r="B859" s="361" t="s">
        <v>1821</v>
      </c>
      <c r="C859" s="361" t="s">
        <v>3842</v>
      </c>
      <c r="D859" s="362" t="s">
        <v>1104</v>
      </c>
      <c r="E859" s="361" t="s">
        <v>34</v>
      </c>
      <c r="F859" s="361" t="s">
        <v>390</v>
      </c>
      <c r="G859" s="363" t="s">
        <v>1822</v>
      </c>
      <c r="H859" s="203"/>
      <c r="I859" s="196"/>
      <c r="J859" s="227"/>
      <c r="K859" s="446">
        <v>0.03628472222222222</v>
      </c>
      <c r="L859" s="198"/>
      <c r="M859" s="198"/>
      <c r="N859" s="485">
        <f>H859+I859+J859+K859+L859+M859</f>
        <v>0.03628472222222222</v>
      </c>
      <c r="O859" s="424"/>
      <c r="P859" s="199"/>
      <c r="Q859" s="205"/>
      <c r="R859" s="458">
        <v>1</v>
      </c>
      <c r="S859" s="200"/>
      <c r="T859" s="200"/>
      <c r="U859" s="474">
        <f t="shared" si="36"/>
        <v>1</v>
      </c>
      <c r="V859" s="358">
        <v>1</v>
      </c>
      <c r="W859" s="359">
        <f t="shared" si="37"/>
        <v>1</v>
      </c>
      <c r="X859" s="359"/>
      <c r="Y859" s="359"/>
      <c r="Z859" s="359"/>
      <c r="AA859" s="359"/>
      <c r="AB859" s="359"/>
      <c r="AC859" s="359"/>
      <c r="AD859" s="359"/>
    </row>
    <row r="860" spans="1:30" s="319" customFormat="1" ht="12">
      <c r="A860" s="320">
        <f t="shared" si="35"/>
        <v>856</v>
      </c>
      <c r="B860" s="321" t="s">
        <v>3828</v>
      </c>
      <c r="C860" s="321" t="s">
        <v>3738</v>
      </c>
      <c r="D860" s="321" t="s">
        <v>1103</v>
      </c>
      <c r="E860" s="321">
        <v>1974</v>
      </c>
      <c r="F860" s="322" t="s">
        <v>390</v>
      </c>
      <c r="G860" s="323" t="s">
        <v>3829</v>
      </c>
      <c r="H860" s="206"/>
      <c r="I860" s="201">
        <v>0.03630787037037037</v>
      </c>
      <c r="J860" s="228"/>
      <c r="K860" s="447"/>
      <c r="L860" s="299"/>
      <c r="M860" s="198"/>
      <c r="N860" s="486">
        <f>H860+I860+J860+K860+L860+M860</f>
        <v>0.03630787037037037</v>
      </c>
      <c r="O860" s="426"/>
      <c r="P860" s="232">
        <v>1</v>
      </c>
      <c r="Q860" s="234"/>
      <c r="R860" s="455"/>
      <c r="S860" s="202"/>
      <c r="T860" s="200"/>
      <c r="U860" s="472">
        <f t="shared" si="36"/>
        <v>1</v>
      </c>
      <c r="V860" s="316">
        <v>1</v>
      </c>
      <c r="W860" s="359">
        <f t="shared" si="37"/>
        <v>1</v>
      </c>
      <c r="X860" s="317"/>
      <c r="Y860" s="317"/>
      <c r="Z860" s="317"/>
      <c r="AA860" s="317"/>
      <c r="AB860" s="317"/>
      <c r="AC860" s="317"/>
      <c r="AD860" s="317"/>
    </row>
    <row r="861" spans="1:30" s="367" customFormat="1" ht="12">
      <c r="A861" s="364">
        <f t="shared" si="35"/>
        <v>857</v>
      </c>
      <c r="B861" s="362" t="s">
        <v>3054</v>
      </c>
      <c r="C861" s="362" t="s">
        <v>1341</v>
      </c>
      <c r="D861" s="356" t="s">
        <v>1104</v>
      </c>
      <c r="E861" s="362">
        <v>1980</v>
      </c>
      <c r="F861" s="362" t="s">
        <v>390</v>
      </c>
      <c r="G861" s="365" t="s">
        <v>1610</v>
      </c>
      <c r="H861" s="203"/>
      <c r="I861" s="284"/>
      <c r="J861" s="282"/>
      <c r="K861" s="449"/>
      <c r="L861" s="280">
        <v>0.03635416666666667</v>
      </c>
      <c r="M861" s="273"/>
      <c r="N861" s="485">
        <f>H861+I861+J861+K861+L861+M861</f>
        <v>0.03635416666666667</v>
      </c>
      <c r="O861" s="428"/>
      <c r="P861" s="285"/>
      <c r="Q861" s="286"/>
      <c r="R861" s="462"/>
      <c r="S861" s="239">
        <v>1</v>
      </c>
      <c r="T861" s="239"/>
      <c r="U861" s="476">
        <f t="shared" si="36"/>
        <v>1</v>
      </c>
      <c r="V861" s="359">
        <v>1</v>
      </c>
      <c r="W861" s="359">
        <f t="shared" si="37"/>
        <v>1</v>
      </c>
      <c r="X861" s="366"/>
      <c r="Y861" s="366"/>
      <c r="Z861" s="366"/>
      <c r="AA861" s="366"/>
      <c r="AB861" s="366"/>
      <c r="AC861" s="366"/>
      <c r="AD861" s="366"/>
    </row>
    <row r="862" spans="1:30" s="217" customFormat="1" ht="12">
      <c r="A862" s="364">
        <f t="shared" si="35"/>
        <v>858</v>
      </c>
      <c r="B862" s="361" t="s">
        <v>260</v>
      </c>
      <c r="C862" s="361" t="s">
        <v>3761</v>
      </c>
      <c r="D862" s="362" t="s">
        <v>1104</v>
      </c>
      <c r="E862" s="361" t="s">
        <v>78</v>
      </c>
      <c r="F862" s="361" t="s">
        <v>390</v>
      </c>
      <c r="G862" s="363" t="s">
        <v>39</v>
      </c>
      <c r="H862" s="203"/>
      <c r="I862" s="196">
        <v>0.03636574074074074</v>
      </c>
      <c r="J862" s="227"/>
      <c r="K862" s="446"/>
      <c r="L862" s="198"/>
      <c r="M862" s="198"/>
      <c r="N862" s="485">
        <f>H862+I862+J862+K862+L862+M862</f>
        <v>0.03636574074074074</v>
      </c>
      <c r="O862" s="424"/>
      <c r="P862" s="199">
        <v>1</v>
      </c>
      <c r="Q862" s="205"/>
      <c r="R862" s="457"/>
      <c r="S862" s="200"/>
      <c r="T862" s="200"/>
      <c r="U862" s="474">
        <f t="shared" si="36"/>
        <v>1</v>
      </c>
      <c r="V862" s="358">
        <v>1</v>
      </c>
      <c r="W862" s="359">
        <f t="shared" si="37"/>
        <v>1</v>
      </c>
      <c r="X862" s="359"/>
      <c r="Y862" s="359"/>
      <c r="Z862" s="359"/>
      <c r="AA862" s="359"/>
      <c r="AB862" s="359"/>
      <c r="AC862" s="359"/>
      <c r="AD862" s="359"/>
    </row>
    <row r="863" spans="1:30" s="217" customFormat="1" ht="12">
      <c r="A863" s="364">
        <f t="shared" si="35"/>
        <v>859</v>
      </c>
      <c r="B863" s="361" t="s">
        <v>3057</v>
      </c>
      <c r="C863" s="361" t="s">
        <v>2884</v>
      </c>
      <c r="D863" s="362" t="s">
        <v>1104</v>
      </c>
      <c r="E863" s="361">
        <v>1979</v>
      </c>
      <c r="F863" s="361" t="s">
        <v>2005</v>
      </c>
      <c r="G863" s="363" t="s">
        <v>2885</v>
      </c>
      <c r="H863" s="203"/>
      <c r="I863" s="196"/>
      <c r="J863" s="227"/>
      <c r="K863" s="446"/>
      <c r="L863" s="255">
        <v>0.036377314814814814</v>
      </c>
      <c r="M863" s="198"/>
      <c r="N863" s="485">
        <f>H863+I863+J863+K863+L863+M863</f>
        <v>0.036377314814814814</v>
      </c>
      <c r="O863" s="424"/>
      <c r="P863" s="199"/>
      <c r="Q863" s="205"/>
      <c r="R863" s="457"/>
      <c r="S863" s="200">
        <v>1</v>
      </c>
      <c r="T863" s="200"/>
      <c r="U863" s="474">
        <f t="shared" si="36"/>
        <v>1</v>
      </c>
      <c r="V863" s="359">
        <v>1</v>
      </c>
      <c r="W863" s="359">
        <f t="shared" si="37"/>
        <v>1</v>
      </c>
      <c r="X863" s="359"/>
      <c r="Y863" s="359"/>
      <c r="Z863" s="359"/>
      <c r="AA863" s="359"/>
      <c r="AB863" s="359"/>
      <c r="AC863" s="359"/>
      <c r="AD863" s="359"/>
    </row>
    <row r="864" spans="1:30" s="217" customFormat="1" ht="12">
      <c r="A864" s="364">
        <f t="shared" si="35"/>
        <v>860</v>
      </c>
      <c r="B864" s="361" t="s">
        <v>1393</v>
      </c>
      <c r="C864" s="361" t="s">
        <v>314</v>
      </c>
      <c r="D864" s="362" t="s">
        <v>1104</v>
      </c>
      <c r="E864" s="361">
        <v>1958</v>
      </c>
      <c r="F864" s="361" t="s">
        <v>390</v>
      </c>
      <c r="G864" s="363" t="s">
        <v>1448</v>
      </c>
      <c r="H864" s="203"/>
      <c r="I864" s="196"/>
      <c r="J864" s="227"/>
      <c r="K864" s="446"/>
      <c r="L864" s="255">
        <v>0.036412037037037034</v>
      </c>
      <c r="M864" s="198"/>
      <c r="N864" s="485">
        <f>H864+I864+J864+K864+L864+M864</f>
        <v>0.036412037037037034</v>
      </c>
      <c r="O864" s="424"/>
      <c r="P864" s="199"/>
      <c r="Q864" s="205"/>
      <c r="R864" s="457"/>
      <c r="S864" s="200">
        <v>1</v>
      </c>
      <c r="T864" s="200"/>
      <c r="U864" s="474">
        <f t="shared" si="36"/>
        <v>1</v>
      </c>
      <c r="V864" s="359">
        <v>1</v>
      </c>
      <c r="W864" s="359">
        <f t="shared" si="37"/>
        <v>1</v>
      </c>
      <c r="X864" s="359"/>
      <c r="Y864" s="359"/>
      <c r="Z864" s="359"/>
      <c r="AA864" s="359"/>
      <c r="AB864" s="359"/>
      <c r="AC864" s="359"/>
      <c r="AD864" s="359"/>
    </row>
    <row r="865" spans="1:30" s="336" customFormat="1" ht="12">
      <c r="A865" s="320">
        <f t="shared" si="35"/>
        <v>861</v>
      </c>
      <c r="B865" s="322" t="s">
        <v>1823</v>
      </c>
      <c r="C865" s="322" t="s">
        <v>224</v>
      </c>
      <c r="D865" s="335" t="s">
        <v>1103</v>
      </c>
      <c r="E865" s="322" t="s">
        <v>3848</v>
      </c>
      <c r="F865" s="322" t="s">
        <v>390</v>
      </c>
      <c r="G865" s="332" t="s">
        <v>176</v>
      </c>
      <c r="H865" s="206"/>
      <c r="I865" s="233"/>
      <c r="J865" s="228"/>
      <c r="K865" s="447">
        <v>0.03643518518518518</v>
      </c>
      <c r="L865" s="299"/>
      <c r="M865" s="198"/>
      <c r="N865" s="486">
        <f>H865+I865+J865+K865+L865+M865</f>
        <v>0.03643518518518518</v>
      </c>
      <c r="O865" s="426"/>
      <c r="P865" s="232"/>
      <c r="Q865" s="234"/>
      <c r="R865" s="455">
        <v>1</v>
      </c>
      <c r="S865" s="202"/>
      <c r="T865" s="200"/>
      <c r="U865" s="472">
        <f t="shared" si="36"/>
        <v>1</v>
      </c>
      <c r="V865" s="316">
        <v>1</v>
      </c>
      <c r="W865" s="359">
        <f t="shared" si="37"/>
        <v>1</v>
      </c>
      <c r="X865" s="334"/>
      <c r="Y865" s="334"/>
      <c r="Z865" s="334"/>
      <c r="AA865" s="334"/>
      <c r="AB865" s="334"/>
      <c r="AC865" s="334"/>
      <c r="AD865" s="334"/>
    </row>
    <row r="866" spans="1:30" s="217" customFormat="1" ht="12">
      <c r="A866" s="364">
        <f t="shared" si="35"/>
        <v>862</v>
      </c>
      <c r="B866" s="208" t="s">
        <v>1824</v>
      </c>
      <c r="C866" s="208" t="s">
        <v>104</v>
      </c>
      <c r="D866" s="208" t="s">
        <v>1104</v>
      </c>
      <c r="E866" s="372" t="s">
        <v>170</v>
      </c>
      <c r="F866" s="208" t="s">
        <v>390</v>
      </c>
      <c r="G866" s="373" t="s">
        <v>97</v>
      </c>
      <c r="H866" s="225"/>
      <c r="I866" s="199"/>
      <c r="J866" s="227"/>
      <c r="K866" s="446">
        <v>0.036446759259259255</v>
      </c>
      <c r="L866" s="198"/>
      <c r="M866" s="208"/>
      <c r="N866" s="485">
        <f>H866+I866+J866+K866+L866+M866</f>
        <v>0.036446759259259255</v>
      </c>
      <c r="O866" s="424"/>
      <c r="P866" s="199"/>
      <c r="Q866" s="205"/>
      <c r="R866" s="457">
        <v>1</v>
      </c>
      <c r="S866" s="200"/>
      <c r="T866" s="200"/>
      <c r="U866" s="474">
        <f t="shared" si="36"/>
        <v>1</v>
      </c>
      <c r="V866" s="358">
        <v>1</v>
      </c>
      <c r="W866" s="359">
        <f t="shared" si="37"/>
        <v>1</v>
      </c>
      <c r="X866" s="359"/>
      <c r="Y866" s="359"/>
      <c r="Z866" s="359"/>
      <c r="AA866" s="359"/>
      <c r="AB866" s="359"/>
      <c r="AC866" s="359"/>
      <c r="AD866" s="359"/>
    </row>
    <row r="867" spans="1:30" s="367" customFormat="1" ht="12">
      <c r="A867" s="364">
        <f t="shared" si="35"/>
        <v>863</v>
      </c>
      <c r="B867" s="362" t="s">
        <v>569</v>
      </c>
      <c r="C867" s="362" t="s">
        <v>970</v>
      </c>
      <c r="D867" s="356" t="s">
        <v>1104</v>
      </c>
      <c r="E867" s="362">
        <v>1941</v>
      </c>
      <c r="F867" s="362" t="s">
        <v>390</v>
      </c>
      <c r="G867" s="365" t="s">
        <v>974</v>
      </c>
      <c r="H867" s="203">
        <v>0.036458333333333336</v>
      </c>
      <c r="I867" s="207"/>
      <c r="J867" s="227"/>
      <c r="K867" s="446"/>
      <c r="L867" s="198"/>
      <c r="M867" s="198"/>
      <c r="N867" s="485">
        <f>H867+I867+J867+K867+L867+M867</f>
        <v>0.036458333333333336</v>
      </c>
      <c r="O867" s="424">
        <v>1</v>
      </c>
      <c r="P867" s="199"/>
      <c r="Q867" s="205"/>
      <c r="R867" s="457"/>
      <c r="S867" s="200"/>
      <c r="T867" s="200"/>
      <c r="U867" s="474">
        <f t="shared" si="36"/>
        <v>1</v>
      </c>
      <c r="V867" s="358">
        <v>1</v>
      </c>
      <c r="W867" s="359">
        <f t="shared" si="37"/>
        <v>1</v>
      </c>
      <c r="X867" s="366"/>
      <c r="Y867" s="366"/>
      <c r="Z867" s="366"/>
      <c r="AA867" s="366"/>
      <c r="AB867" s="366"/>
      <c r="AC867" s="366"/>
      <c r="AD867" s="366"/>
    </row>
    <row r="868" spans="1:30" s="217" customFormat="1" ht="12">
      <c r="A868" s="364">
        <f t="shared" si="35"/>
        <v>864</v>
      </c>
      <c r="B868" s="362" t="s">
        <v>1348</v>
      </c>
      <c r="C868" s="362" t="s">
        <v>1349</v>
      </c>
      <c r="D868" s="362" t="s">
        <v>1104</v>
      </c>
      <c r="E868" s="362" t="s">
        <v>1351</v>
      </c>
      <c r="F868" s="362" t="s">
        <v>390</v>
      </c>
      <c r="G868" s="365" t="s">
        <v>1350</v>
      </c>
      <c r="H868" s="203"/>
      <c r="I868" s="207"/>
      <c r="J868" s="227">
        <v>0.0364699074074074</v>
      </c>
      <c r="K868" s="446"/>
      <c r="L868" s="198"/>
      <c r="M868" s="198"/>
      <c r="N868" s="485">
        <f>H868+I868+J868+K868+L868+M868</f>
        <v>0.0364699074074074</v>
      </c>
      <c r="O868" s="424"/>
      <c r="P868" s="199"/>
      <c r="Q868" s="205">
        <v>1</v>
      </c>
      <c r="R868" s="457"/>
      <c r="S868" s="200"/>
      <c r="T868" s="200"/>
      <c r="U868" s="474">
        <f t="shared" si="36"/>
        <v>1</v>
      </c>
      <c r="V868" s="358">
        <v>1</v>
      </c>
      <c r="W868" s="359">
        <f t="shared" si="37"/>
        <v>1</v>
      </c>
      <c r="X868" s="359"/>
      <c r="Y868" s="359"/>
      <c r="Z868" s="359"/>
      <c r="AA868" s="359"/>
      <c r="AB868" s="359"/>
      <c r="AC868" s="359"/>
      <c r="AD868" s="359"/>
    </row>
    <row r="869" spans="1:30" s="319" customFormat="1" ht="12">
      <c r="A869" s="320">
        <f t="shared" si="35"/>
        <v>865</v>
      </c>
      <c r="B869" s="322" t="s">
        <v>1825</v>
      </c>
      <c r="C869" s="322" t="s">
        <v>3738</v>
      </c>
      <c r="D869" s="324" t="s">
        <v>1103</v>
      </c>
      <c r="E869" s="322" t="s">
        <v>3715</v>
      </c>
      <c r="F869" s="322" t="s">
        <v>390</v>
      </c>
      <c r="G869" s="332" t="s">
        <v>1826</v>
      </c>
      <c r="H869" s="206"/>
      <c r="I869" s="233"/>
      <c r="J869" s="228"/>
      <c r="K869" s="447">
        <v>0.03648148148148148</v>
      </c>
      <c r="L869" s="299"/>
      <c r="M869" s="198"/>
      <c r="N869" s="486">
        <f>H869+I869+J869+K869+L869+M869</f>
        <v>0.03648148148148148</v>
      </c>
      <c r="O869" s="426"/>
      <c r="P869" s="232"/>
      <c r="Q869" s="234"/>
      <c r="R869" s="455">
        <v>1</v>
      </c>
      <c r="S869" s="202"/>
      <c r="T869" s="200"/>
      <c r="U869" s="472">
        <f t="shared" si="36"/>
        <v>1</v>
      </c>
      <c r="V869" s="316">
        <v>1</v>
      </c>
      <c r="W869" s="359">
        <f t="shared" si="37"/>
        <v>1</v>
      </c>
      <c r="X869" s="317"/>
      <c r="Y869" s="317"/>
      <c r="Z869" s="317"/>
      <c r="AA869" s="317"/>
      <c r="AB869" s="317"/>
      <c r="AC869" s="317"/>
      <c r="AD869" s="317"/>
    </row>
    <row r="870" spans="1:30" s="217" customFormat="1" ht="12">
      <c r="A870" s="364">
        <f t="shared" si="35"/>
        <v>866</v>
      </c>
      <c r="B870" s="208" t="s">
        <v>3069</v>
      </c>
      <c r="C870" s="208" t="s">
        <v>3809</v>
      </c>
      <c r="D870" s="362" t="s">
        <v>1104</v>
      </c>
      <c r="E870" s="372">
        <v>1948</v>
      </c>
      <c r="F870" s="208" t="s">
        <v>390</v>
      </c>
      <c r="G870" s="373" t="s">
        <v>2908</v>
      </c>
      <c r="H870" s="225"/>
      <c r="I870" s="199"/>
      <c r="J870" s="227"/>
      <c r="K870" s="446"/>
      <c r="L870" s="255">
        <v>0.03648148148148148</v>
      </c>
      <c r="M870" s="208"/>
      <c r="N870" s="485">
        <f>H870+I870+J870+K870+L870+M870</f>
        <v>0.03648148148148148</v>
      </c>
      <c r="O870" s="424"/>
      <c r="P870" s="199"/>
      <c r="Q870" s="205"/>
      <c r="R870" s="457"/>
      <c r="S870" s="200">
        <v>1</v>
      </c>
      <c r="T870" s="200"/>
      <c r="U870" s="474">
        <f t="shared" si="36"/>
        <v>1</v>
      </c>
      <c r="V870" s="359">
        <v>1</v>
      </c>
      <c r="W870" s="359">
        <f t="shared" si="37"/>
        <v>1</v>
      </c>
      <c r="X870" s="359"/>
      <c r="Y870" s="359"/>
      <c r="Z870" s="359"/>
      <c r="AA870" s="359"/>
      <c r="AB870" s="359"/>
      <c r="AC870" s="359"/>
      <c r="AD870" s="359"/>
    </row>
    <row r="871" spans="1:30" s="217" customFormat="1" ht="12">
      <c r="A871" s="364">
        <f t="shared" si="35"/>
        <v>867</v>
      </c>
      <c r="B871" s="375" t="s">
        <v>3087</v>
      </c>
      <c r="C871" s="375" t="s">
        <v>3800</v>
      </c>
      <c r="D871" s="375" t="s">
        <v>1104</v>
      </c>
      <c r="E871" s="375">
        <v>1962</v>
      </c>
      <c r="F871" s="361" t="s">
        <v>390</v>
      </c>
      <c r="G871" s="376" t="s">
        <v>3834</v>
      </c>
      <c r="H871" s="203"/>
      <c r="I871" s="223"/>
      <c r="J871" s="227"/>
      <c r="K871" s="446"/>
      <c r="L871" s="255">
        <v>0.03649305555555555</v>
      </c>
      <c r="M871" s="198"/>
      <c r="N871" s="485">
        <f>H871+I871+J871+K871+L871+M871</f>
        <v>0.03649305555555555</v>
      </c>
      <c r="O871" s="424"/>
      <c r="P871" s="199"/>
      <c r="Q871" s="205"/>
      <c r="R871" s="457"/>
      <c r="S871" s="200">
        <v>1</v>
      </c>
      <c r="T871" s="200"/>
      <c r="U871" s="474">
        <f t="shared" si="36"/>
        <v>1</v>
      </c>
      <c r="V871" s="359">
        <v>1</v>
      </c>
      <c r="W871" s="359">
        <f t="shared" si="37"/>
        <v>1</v>
      </c>
      <c r="X871" s="359"/>
      <c r="Y871" s="359"/>
      <c r="Z871" s="359"/>
      <c r="AA871" s="359"/>
      <c r="AB871" s="359"/>
      <c r="AC871" s="359"/>
      <c r="AD871" s="359"/>
    </row>
    <row r="872" spans="1:30" s="217" customFormat="1" ht="12">
      <c r="A872" s="364">
        <f t="shared" si="35"/>
        <v>868</v>
      </c>
      <c r="B872" s="361" t="s">
        <v>322</v>
      </c>
      <c r="C872" s="361" t="s">
        <v>63</v>
      </c>
      <c r="D872" s="362" t="s">
        <v>1104</v>
      </c>
      <c r="E872" s="361" t="s">
        <v>3787</v>
      </c>
      <c r="F872" s="361" t="s">
        <v>390</v>
      </c>
      <c r="G872" s="363" t="s">
        <v>323</v>
      </c>
      <c r="H872" s="203"/>
      <c r="I872" s="196">
        <v>0.03650462962962963</v>
      </c>
      <c r="J872" s="227"/>
      <c r="K872" s="446"/>
      <c r="L872" s="198"/>
      <c r="M872" s="198"/>
      <c r="N872" s="485">
        <f>H872+I872+J872+K872+L872+M872</f>
        <v>0.03650462962962963</v>
      </c>
      <c r="O872" s="424"/>
      <c r="P872" s="199">
        <v>1</v>
      </c>
      <c r="Q872" s="205"/>
      <c r="R872" s="457"/>
      <c r="S872" s="200"/>
      <c r="T872" s="200"/>
      <c r="U872" s="474">
        <f t="shared" si="36"/>
        <v>1</v>
      </c>
      <c r="V872" s="358">
        <v>1</v>
      </c>
      <c r="W872" s="359">
        <f t="shared" si="37"/>
        <v>1</v>
      </c>
      <c r="X872" s="359"/>
      <c r="Y872" s="359"/>
      <c r="Z872" s="359"/>
      <c r="AA872" s="359"/>
      <c r="AB872" s="359"/>
      <c r="AC872" s="359"/>
      <c r="AD872" s="359"/>
    </row>
    <row r="873" spans="1:30" s="367" customFormat="1" ht="12">
      <c r="A873" s="364">
        <f t="shared" si="35"/>
        <v>869</v>
      </c>
      <c r="B873" s="208" t="s">
        <v>3072</v>
      </c>
      <c r="C873" s="208" t="s">
        <v>3774</v>
      </c>
      <c r="D873" s="382" t="s">
        <v>1104</v>
      </c>
      <c r="E873" s="372">
        <v>1994</v>
      </c>
      <c r="F873" s="208" t="s">
        <v>390</v>
      </c>
      <c r="G873" s="373" t="s">
        <v>2876</v>
      </c>
      <c r="H873" s="225"/>
      <c r="I873" s="199"/>
      <c r="J873" s="227"/>
      <c r="K873" s="446"/>
      <c r="L873" s="255">
        <v>0.036516203703703703</v>
      </c>
      <c r="M873" s="208"/>
      <c r="N873" s="485">
        <f>H873+I873+J873+K873+L873+M873</f>
        <v>0.036516203703703703</v>
      </c>
      <c r="O873" s="424"/>
      <c r="P873" s="199"/>
      <c r="Q873" s="205"/>
      <c r="R873" s="457"/>
      <c r="S873" s="200">
        <v>1</v>
      </c>
      <c r="T873" s="200"/>
      <c r="U873" s="474">
        <f t="shared" si="36"/>
        <v>1</v>
      </c>
      <c r="V873" s="359">
        <v>1</v>
      </c>
      <c r="W873" s="359">
        <f t="shared" si="37"/>
        <v>1</v>
      </c>
      <c r="X873" s="366"/>
      <c r="Y873" s="366"/>
      <c r="Z873" s="366"/>
      <c r="AA873" s="366"/>
      <c r="AB873" s="366"/>
      <c r="AC873" s="366"/>
      <c r="AD873" s="366"/>
    </row>
    <row r="874" spans="1:30" s="319" customFormat="1" ht="12">
      <c r="A874" s="320">
        <f t="shared" si="35"/>
        <v>870</v>
      </c>
      <c r="B874" s="321" t="s">
        <v>3811</v>
      </c>
      <c r="C874" s="321" t="s">
        <v>3812</v>
      </c>
      <c r="D874" s="321" t="s">
        <v>1103</v>
      </c>
      <c r="E874" s="321">
        <v>1992</v>
      </c>
      <c r="F874" s="322" t="s">
        <v>390</v>
      </c>
      <c r="G874" s="323" t="s">
        <v>3813</v>
      </c>
      <c r="H874" s="206"/>
      <c r="I874" s="201">
        <v>0.03657407407407407</v>
      </c>
      <c r="J874" s="228"/>
      <c r="K874" s="447"/>
      <c r="L874" s="299"/>
      <c r="M874" s="198"/>
      <c r="N874" s="486">
        <f>H874+I874+J874+K874+L874+M874</f>
        <v>0.03657407407407407</v>
      </c>
      <c r="O874" s="426"/>
      <c r="P874" s="232">
        <v>1</v>
      </c>
      <c r="Q874" s="234"/>
      <c r="R874" s="455"/>
      <c r="S874" s="202"/>
      <c r="T874" s="200"/>
      <c r="U874" s="472">
        <f t="shared" si="36"/>
        <v>1</v>
      </c>
      <c r="V874" s="316">
        <v>1</v>
      </c>
      <c r="W874" s="359">
        <f t="shared" si="37"/>
        <v>1</v>
      </c>
      <c r="X874" s="317"/>
      <c r="Y874" s="317"/>
      <c r="Z874" s="317"/>
      <c r="AA874" s="317"/>
      <c r="AB874" s="317"/>
      <c r="AC874" s="317"/>
      <c r="AD874" s="317"/>
    </row>
    <row r="875" spans="1:30" s="217" customFormat="1" ht="12">
      <c r="A875" s="364">
        <f t="shared" si="35"/>
        <v>871</v>
      </c>
      <c r="B875" s="375" t="s">
        <v>1827</v>
      </c>
      <c r="C875" s="375" t="s">
        <v>1293</v>
      </c>
      <c r="D875" s="375" t="s">
        <v>1104</v>
      </c>
      <c r="E875" s="375" t="s">
        <v>3814</v>
      </c>
      <c r="F875" s="361" t="s">
        <v>390</v>
      </c>
      <c r="G875" s="376" t="s">
        <v>1704</v>
      </c>
      <c r="H875" s="203"/>
      <c r="I875" s="223"/>
      <c r="J875" s="227"/>
      <c r="K875" s="446">
        <v>0.03657407407407407</v>
      </c>
      <c r="L875" s="198"/>
      <c r="M875" s="198"/>
      <c r="N875" s="485">
        <f>H875+I875+J875+K875+L875+M875</f>
        <v>0.03657407407407407</v>
      </c>
      <c r="O875" s="424"/>
      <c r="P875" s="199"/>
      <c r="Q875" s="205"/>
      <c r="R875" s="457">
        <v>1</v>
      </c>
      <c r="S875" s="200"/>
      <c r="T875" s="200"/>
      <c r="U875" s="474">
        <f t="shared" si="36"/>
        <v>1</v>
      </c>
      <c r="V875" s="358">
        <v>1</v>
      </c>
      <c r="W875" s="359">
        <f t="shared" si="37"/>
        <v>1</v>
      </c>
      <c r="X875" s="359"/>
      <c r="Y875" s="359"/>
      <c r="Z875" s="359"/>
      <c r="AA875" s="359"/>
      <c r="AB875" s="359"/>
      <c r="AC875" s="359"/>
      <c r="AD875" s="359"/>
    </row>
    <row r="876" spans="1:30" s="217" customFormat="1" ht="12">
      <c r="A876" s="364">
        <f t="shared" si="35"/>
        <v>872</v>
      </c>
      <c r="B876" s="362" t="s">
        <v>3084</v>
      </c>
      <c r="C876" s="362" t="s">
        <v>2896</v>
      </c>
      <c r="D876" s="362" t="s">
        <v>1104</v>
      </c>
      <c r="E876" s="362">
        <v>1978</v>
      </c>
      <c r="F876" s="362" t="s">
        <v>390</v>
      </c>
      <c r="G876" s="377" t="s">
        <v>3795</v>
      </c>
      <c r="H876" s="203"/>
      <c r="I876" s="207"/>
      <c r="J876" s="227"/>
      <c r="K876" s="446"/>
      <c r="L876" s="255">
        <v>0.036585648148148145</v>
      </c>
      <c r="M876" s="198"/>
      <c r="N876" s="485">
        <f>H876+I876+J876+K876+L876+M876</f>
        <v>0.036585648148148145</v>
      </c>
      <c r="O876" s="424"/>
      <c r="P876" s="199"/>
      <c r="Q876" s="205"/>
      <c r="R876" s="457"/>
      <c r="S876" s="200">
        <v>1</v>
      </c>
      <c r="T876" s="200"/>
      <c r="U876" s="474">
        <f t="shared" si="36"/>
        <v>1</v>
      </c>
      <c r="V876" s="359">
        <v>1</v>
      </c>
      <c r="W876" s="359">
        <f t="shared" si="37"/>
        <v>1</v>
      </c>
      <c r="X876" s="359"/>
      <c r="Y876" s="359"/>
      <c r="Z876" s="359"/>
      <c r="AA876" s="359"/>
      <c r="AB876" s="359"/>
      <c r="AC876" s="359"/>
      <c r="AD876" s="359"/>
    </row>
    <row r="877" spans="1:30" s="319" customFormat="1" ht="12">
      <c r="A877" s="320">
        <f t="shared" si="35"/>
        <v>873</v>
      </c>
      <c r="B877" s="212" t="s">
        <v>1700</v>
      </c>
      <c r="C877" s="212" t="s">
        <v>115</v>
      </c>
      <c r="D877" s="324" t="s">
        <v>1103</v>
      </c>
      <c r="E877" s="330" t="s">
        <v>22</v>
      </c>
      <c r="F877" s="212" t="s">
        <v>390</v>
      </c>
      <c r="G877" s="331" t="s">
        <v>263</v>
      </c>
      <c r="H877" s="436"/>
      <c r="I877" s="245"/>
      <c r="J877" s="229"/>
      <c r="K877" s="448">
        <v>0.03663194444444444</v>
      </c>
      <c r="L877" s="299"/>
      <c r="M877" s="208"/>
      <c r="N877" s="486">
        <f>H877+I877+J877+K877+L877+M877</f>
        <v>0.03663194444444444</v>
      </c>
      <c r="O877" s="427"/>
      <c r="P877" s="245"/>
      <c r="Q877" s="247"/>
      <c r="R877" s="461">
        <v>1</v>
      </c>
      <c r="S877" s="202"/>
      <c r="T877" s="200"/>
      <c r="U877" s="475">
        <f t="shared" si="36"/>
        <v>1</v>
      </c>
      <c r="V877" s="316">
        <v>1</v>
      </c>
      <c r="W877" s="359">
        <f t="shared" si="37"/>
        <v>1</v>
      </c>
      <c r="X877" s="317"/>
      <c r="Y877" s="317"/>
      <c r="Z877" s="317"/>
      <c r="AA877" s="317"/>
      <c r="AB877" s="317"/>
      <c r="AC877" s="317"/>
      <c r="AD877" s="317"/>
    </row>
    <row r="878" spans="1:30" s="367" customFormat="1" ht="12">
      <c r="A878" s="364">
        <f t="shared" si="35"/>
        <v>874</v>
      </c>
      <c r="B878" s="208" t="s">
        <v>2904</v>
      </c>
      <c r="C878" s="208" t="s">
        <v>85</v>
      </c>
      <c r="D878" s="208" t="s">
        <v>1104</v>
      </c>
      <c r="E878" s="372">
        <v>1982</v>
      </c>
      <c r="F878" s="208" t="s">
        <v>390</v>
      </c>
      <c r="G878" s="373" t="s">
        <v>3758</v>
      </c>
      <c r="H878" s="225"/>
      <c r="I878" s="199"/>
      <c r="J878" s="227"/>
      <c r="K878" s="446"/>
      <c r="L878" s="255">
        <v>0.036631944444444446</v>
      </c>
      <c r="M878" s="208"/>
      <c r="N878" s="485">
        <f>H878+I878+J878+K878+L878+M878</f>
        <v>0.036631944444444446</v>
      </c>
      <c r="O878" s="424"/>
      <c r="P878" s="199"/>
      <c r="Q878" s="205"/>
      <c r="R878" s="457"/>
      <c r="S878" s="200">
        <v>1</v>
      </c>
      <c r="T878" s="200"/>
      <c r="U878" s="474">
        <f t="shared" si="36"/>
        <v>1</v>
      </c>
      <c r="V878" s="359">
        <v>1</v>
      </c>
      <c r="W878" s="359">
        <f t="shared" si="37"/>
        <v>1</v>
      </c>
      <c r="X878" s="366"/>
      <c r="Y878" s="366"/>
      <c r="Z878" s="366"/>
      <c r="AA878" s="366"/>
      <c r="AB878" s="366"/>
      <c r="AC878" s="366"/>
      <c r="AD878" s="366"/>
    </row>
    <row r="879" spans="1:30" s="217" customFormat="1" ht="12">
      <c r="A879" s="364">
        <f t="shared" si="35"/>
        <v>875</v>
      </c>
      <c r="B879" s="361" t="s">
        <v>288</v>
      </c>
      <c r="C879" s="361" t="s">
        <v>48</v>
      </c>
      <c r="D879" s="362" t="s">
        <v>1104</v>
      </c>
      <c r="E879" s="361">
        <v>1970</v>
      </c>
      <c r="F879" s="361" t="s">
        <v>390</v>
      </c>
      <c r="G879" s="363" t="s">
        <v>21</v>
      </c>
      <c r="H879" s="203"/>
      <c r="I879" s="196"/>
      <c r="J879" s="227"/>
      <c r="K879" s="446"/>
      <c r="L879" s="255">
        <v>0.03664351851851852</v>
      </c>
      <c r="M879" s="198"/>
      <c r="N879" s="485">
        <f>H879+I879+J879+K879+L879+M879</f>
        <v>0.03664351851851852</v>
      </c>
      <c r="O879" s="424"/>
      <c r="P879" s="199"/>
      <c r="Q879" s="205"/>
      <c r="R879" s="457"/>
      <c r="S879" s="200">
        <v>1</v>
      </c>
      <c r="T879" s="200"/>
      <c r="U879" s="474">
        <f t="shared" si="36"/>
        <v>1</v>
      </c>
      <c r="V879" s="359">
        <v>1</v>
      </c>
      <c r="W879" s="359">
        <f t="shared" si="37"/>
        <v>1</v>
      </c>
      <c r="X879" s="359"/>
      <c r="Y879" s="359"/>
      <c r="Z879" s="359"/>
      <c r="AA879" s="359"/>
      <c r="AB879" s="359"/>
      <c r="AC879" s="359"/>
      <c r="AD879" s="359"/>
    </row>
    <row r="880" spans="1:30" s="217" customFormat="1" ht="12">
      <c r="A880" s="364">
        <f t="shared" si="35"/>
        <v>876</v>
      </c>
      <c r="B880" s="208" t="s">
        <v>1365</v>
      </c>
      <c r="C880" s="208" t="s">
        <v>3818</v>
      </c>
      <c r="D880" s="208" t="s">
        <v>1104</v>
      </c>
      <c r="E880" s="372" t="s">
        <v>3730</v>
      </c>
      <c r="F880" s="208" t="s">
        <v>390</v>
      </c>
      <c r="G880" s="373" t="s">
        <v>275</v>
      </c>
      <c r="H880" s="225"/>
      <c r="I880" s="199"/>
      <c r="J880" s="227">
        <v>0.03666666666666667</v>
      </c>
      <c r="K880" s="446"/>
      <c r="L880" s="198"/>
      <c r="M880" s="208"/>
      <c r="N880" s="485">
        <f>H880+I880+J880+K880+L880+M880</f>
        <v>0.03666666666666667</v>
      </c>
      <c r="O880" s="424"/>
      <c r="P880" s="199"/>
      <c r="Q880" s="205">
        <v>1</v>
      </c>
      <c r="R880" s="457"/>
      <c r="S880" s="200"/>
      <c r="T880" s="200"/>
      <c r="U880" s="474">
        <f t="shared" si="36"/>
        <v>1</v>
      </c>
      <c r="V880" s="358">
        <v>1</v>
      </c>
      <c r="W880" s="359">
        <f t="shared" si="37"/>
        <v>1</v>
      </c>
      <c r="X880" s="359"/>
      <c r="Y880" s="359"/>
      <c r="Z880" s="359"/>
      <c r="AA880" s="359"/>
      <c r="AB880" s="359"/>
      <c r="AC880" s="359"/>
      <c r="AD880" s="359"/>
    </row>
    <row r="881" spans="1:30" s="217" customFormat="1" ht="12">
      <c r="A881" s="364">
        <f t="shared" si="35"/>
        <v>877</v>
      </c>
      <c r="B881" s="208" t="s">
        <v>3103</v>
      </c>
      <c r="C881" s="208" t="s">
        <v>3785</v>
      </c>
      <c r="D881" s="208" t="s">
        <v>1104</v>
      </c>
      <c r="E881" s="372">
        <v>1988</v>
      </c>
      <c r="F881" s="208" t="s">
        <v>390</v>
      </c>
      <c r="G881" s="373" t="s">
        <v>2892</v>
      </c>
      <c r="H881" s="225"/>
      <c r="I881" s="199"/>
      <c r="J881" s="227"/>
      <c r="K881" s="446"/>
      <c r="L881" s="255">
        <v>0.03667824074074074</v>
      </c>
      <c r="M881" s="208"/>
      <c r="N881" s="485">
        <f>H881+I881+J881+K881+L881+M881</f>
        <v>0.03667824074074074</v>
      </c>
      <c r="O881" s="424"/>
      <c r="P881" s="199"/>
      <c r="Q881" s="205"/>
      <c r="R881" s="457"/>
      <c r="S881" s="200">
        <v>1</v>
      </c>
      <c r="T881" s="200"/>
      <c r="U881" s="474">
        <f t="shared" si="36"/>
        <v>1</v>
      </c>
      <c r="V881" s="359">
        <v>1</v>
      </c>
      <c r="W881" s="359">
        <f t="shared" si="37"/>
        <v>1</v>
      </c>
      <c r="X881" s="359"/>
      <c r="Y881" s="359"/>
      <c r="Z881" s="359"/>
      <c r="AA881" s="359"/>
      <c r="AB881" s="359"/>
      <c r="AC881" s="359"/>
      <c r="AD881" s="359"/>
    </row>
    <row r="882" spans="1:30" s="217" customFormat="1" ht="12">
      <c r="A882" s="364">
        <f t="shared" si="35"/>
        <v>878</v>
      </c>
      <c r="B882" s="361" t="s">
        <v>1828</v>
      </c>
      <c r="C882" s="361" t="s">
        <v>3800</v>
      </c>
      <c r="D882" s="362" t="s">
        <v>1104</v>
      </c>
      <c r="E882" s="361" t="s">
        <v>3830</v>
      </c>
      <c r="F882" s="361" t="s">
        <v>390</v>
      </c>
      <c r="G882" s="363" t="s">
        <v>65</v>
      </c>
      <c r="H882" s="203"/>
      <c r="I882" s="196"/>
      <c r="J882" s="227"/>
      <c r="K882" s="446">
        <v>0.03670138888888889</v>
      </c>
      <c r="L882" s="198"/>
      <c r="M882" s="198"/>
      <c r="N882" s="485">
        <f>H882+I882+J882+K882+L882+M882</f>
        <v>0.03670138888888889</v>
      </c>
      <c r="O882" s="424"/>
      <c r="P882" s="199"/>
      <c r="Q882" s="205"/>
      <c r="R882" s="457">
        <v>1</v>
      </c>
      <c r="S882" s="200"/>
      <c r="T882" s="200"/>
      <c r="U882" s="474">
        <f t="shared" si="36"/>
        <v>1</v>
      </c>
      <c r="V882" s="358">
        <v>1</v>
      </c>
      <c r="W882" s="359">
        <f t="shared" si="37"/>
        <v>1</v>
      </c>
      <c r="X882" s="359"/>
      <c r="Y882" s="359"/>
      <c r="Z882" s="359"/>
      <c r="AA882" s="359"/>
      <c r="AB882" s="359"/>
      <c r="AC882" s="359"/>
      <c r="AD882" s="359"/>
    </row>
    <row r="883" spans="1:30" s="217" customFormat="1" ht="12">
      <c r="A883" s="364">
        <f t="shared" si="35"/>
        <v>879</v>
      </c>
      <c r="B883" s="361" t="s">
        <v>3092</v>
      </c>
      <c r="C883" s="361" t="s">
        <v>16</v>
      </c>
      <c r="D883" s="362" t="s">
        <v>1104</v>
      </c>
      <c r="E883" s="361">
        <v>1979</v>
      </c>
      <c r="F883" s="361" t="s">
        <v>390</v>
      </c>
      <c r="G883" s="363" t="s">
        <v>13</v>
      </c>
      <c r="H883" s="203"/>
      <c r="I883" s="196"/>
      <c r="J883" s="227"/>
      <c r="K883" s="446"/>
      <c r="L883" s="255">
        <v>0.03670138888888889</v>
      </c>
      <c r="M883" s="198"/>
      <c r="N883" s="485">
        <f>H883+I883+J883+K883+L883+M883</f>
        <v>0.03670138888888889</v>
      </c>
      <c r="O883" s="424"/>
      <c r="P883" s="199"/>
      <c r="Q883" s="205"/>
      <c r="R883" s="457"/>
      <c r="S883" s="200">
        <v>1</v>
      </c>
      <c r="T883" s="200"/>
      <c r="U883" s="474">
        <f t="shared" si="36"/>
        <v>1</v>
      </c>
      <c r="V883" s="359">
        <v>1</v>
      </c>
      <c r="W883" s="359">
        <f t="shared" si="37"/>
        <v>1</v>
      </c>
      <c r="X883" s="359"/>
      <c r="Y883" s="359"/>
      <c r="Z883" s="359"/>
      <c r="AA883" s="359"/>
      <c r="AB883" s="359"/>
      <c r="AC883" s="359"/>
      <c r="AD883" s="359"/>
    </row>
    <row r="884" spans="1:30" s="217" customFormat="1" ht="12">
      <c r="A884" s="364">
        <f t="shared" si="35"/>
        <v>880</v>
      </c>
      <c r="B884" s="362" t="s">
        <v>1157</v>
      </c>
      <c r="C884" s="362" t="s">
        <v>3778</v>
      </c>
      <c r="D884" s="362" t="s">
        <v>1104</v>
      </c>
      <c r="E884" s="362" t="s">
        <v>100</v>
      </c>
      <c r="F884" s="362" t="s">
        <v>390</v>
      </c>
      <c r="G884" s="365" t="s">
        <v>263</v>
      </c>
      <c r="H884" s="203"/>
      <c r="I884" s="207"/>
      <c r="J884" s="227"/>
      <c r="K884" s="446">
        <v>0.036724537037037035</v>
      </c>
      <c r="L884" s="198"/>
      <c r="M884" s="198"/>
      <c r="N884" s="485">
        <f>H884+I884+J884+K884+L884+M884</f>
        <v>0.036724537037037035</v>
      </c>
      <c r="O884" s="424"/>
      <c r="P884" s="199"/>
      <c r="Q884" s="205"/>
      <c r="R884" s="457">
        <v>1</v>
      </c>
      <c r="S884" s="200"/>
      <c r="T884" s="200"/>
      <c r="U884" s="474">
        <f t="shared" si="36"/>
        <v>1</v>
      </c>
      <c r="V884" s="358">
        <v>1</v>
      </c>
      <c r="W884" s="359">
        <f t="shared" si="37"/>
        <v>1</v>
      </c>
      <c r="X884" s="359"/>
      <c r="Y884" s="359"/>
      <c r="Z884" s="359"/>
      <c r="AA884" s="359"/>
      <c r="AB884" s="359"/>
      <c r="AC884" s="359"/>
      <c r="AD884" s="359"/>
    </row>
    <row r="885" spans="1:30" s="217" customFormat="1" ht="12">
      <c r="A885" s="364">
        <f t="shared" si="35"/>
        <v>881</v>
      </c>
      <c r="B885" s="361" t="s">
        <v>3114</v>
      </c>
      <c r="C885" s="361" t="s">
        <v>85</v>
      </c>
      <c r="D885" s="362" t="s">
        <v>1104</v>
      </c>
      <c r="E885" s="361">
        <v>1975</v>
      </c>
      <c r="F885" s="361" t="s">
        <v>390</v>
      </c>
      <c r="G885" s="363" t="s">
        <v>1767</v>
      </c>
      <c r="H885" s="203"/>
      <c r="I885" s="196"/>
      <c r="J885" s="227"/>
      <c r="K885" s="446"/>
      <c r="L885" s="255">
        <v>0.036724537037037035</v>
      </c>
      <c r="M885" s="198"/>
      <c r="N885" s="485">
        <f>H885+I885+J885+K885+L885+M885</f>
        <v>0.036724537037037035</v>
      </c>
      <c r="O885" s="424"/>
      <c r="P885" s="199"/>
      <c r="Q885" s="205"/>
      <c r="R885" s="457"/>
      <c r="S885" s="200">
        <v>1</v>
      </c>
      <c r="T885" s="200"/>
      <c r="U885" s="474">
        <f t="shared" si="36"/>
        <v>1</v>
      </c>
      <c r="V885" s="359">
        <v>1</v>
      </c>
      <c r="W885" s="359">
        <f t="shared" si="37"/>
        <v>1</v>
      </c>
      <c r="X885" s="359"/>
      <c r="Y885" s="359"/>
      <c r="Z885" s="359"/>
      <c r="AA885" s="359"/>
      <c r="AB885" s="359"/>
      <c r="AC885" s="359"/>
      <c r="AD885" s="359"/>
    </row>
    <row r="886" spans="1:30" s="367" customFormat="1" ht="12">
      <c r="A886" s="364">
        <f t="shared" si="35"/>
        <v>882</v>
      </c>
      <c r="B886" s="362" t="s">
        <v>3096</v>
      </c>
      <c r="C886" s="362" t="s">
        <v>3718</v>
      </c>
      <c r="D886" s="356" t="s">
        <v>1104</v>
      </c>
      <c r="E886" s="362">
        <v>1993</v>
      </c>
      <c r="F886" s="362" t="s">
        <v>390</v>
      </c>
      <c r="G886" s="365" t="s">
        <v>3801</v>
      </c>
      <c r="H886" s="203"/>
      <c r="I886" s="207"/>
      <c r="J886" s="227"/>
      <c r="K886" s="446"/>
      <c r="L886" s="255">
        <v>0.03674768518518518</v>
      </c>
      <c r="M886" s="198"/>
      <c r="N886" s="485">
        <f>H886+I886+J886+K886+L886+M886</f>
        <v>0.03674768518518518</v>
      </c>
      <c r="O886" s="424"/>
      <c r="P886" s="199"/>
      <c r="Q886" s="205"/>
      <c r="R886" s="457"/>
      <c r="S886" s="200">
        <v>1</v>
      </c>
      <c r="T886" s="200"/>
      <c r="U886" s="474">
        <f t="shared" si="36"/>
        <v>1</v>
      </c>
      <c r="V886" s="359">
        <v>1</v>
      </c>
      <c r="W886" s="359">
        <f t="shared" si="37"/>
        <v>1</v>
      </c>
      <c r="X886" s="366"/>
      <c r="Y886" s="366"/>
      <c r="Z886" s="366"/>
      <c r="AA886" s="366"/>
      <c r="AB886" s="366"/>
      <c r="AC886" s="366"/>
      <c r="AD886" s="366"/>
    </row>
    <row r="887" spans="1:30" s="217" customFormat="1" ht="12">
      <c r="A887" s="364">
        <f t="shared" si="35"/>
        <v>883</v>
      </c>
      <c r="B887" s="362" t="s">
        <v>732</v>
      </c>
      <c r="C887" s="362" t="s">
        <v>314</v>
      </c>
      <c r="D887" s="362" t="s">
        <v>1104</v>
      </c>
      <c r="E887" s="362">
        <v>1968</v>
      </c>
      <c r="F887" s="362" t="s">
        <v>390</v>
      </c>
      <c r="G887" s="365" t="s">
        <v>405</v>
      </c>
      <c r="H887" s="203">
        <v>0.03674768518518518</v>
      </c>
      <c r="I887" s="207"/>
      <c r="J887" s="227"/>
      <c r="K887" s="446"/>
      <c r="L887" s="198"/>
      <c r="M887" s="198"/>
      <c r="N887" s="485">
        <f>H887+I887+J887+K887+L887+M887</f>
        <v>0.03674768518518518</v>
      </c>
      <c r="O887" s="424">
        <v>1</v>
      </c>
      <c r="P887" s="199"/>
      <c r="Q887" s="205"/>
      <c r="R887" s="457"/>
      <c r="S887" s="200"/>
      <c r="T887" s="200"/>
      <c r="U887" s="474">
        <f t="shared" si="36"/>
        <v>1</v>
      </c>
      <c r="V887" s="358">
        <v>1</v>
      </c>
      <c r="W887" s="359">
        <f t="shared" si="37"/>
        <v>1</v>
      </c>
      <c r="X887" s="359"/>
      <c r="Y887" s="359"/>
      <c r="Z887" s="359"/>
      <c r="AA887" s="359"/>
      <c r="AB887" s="359"/>
      <c r="AC887" s="359"/>
      <c r="AD887" s="359"/>
    </row>
    <row r="888" spans="1:30" s="319" customFormat="1" ht="12">
      <c r="A888" s="320">
        <f t="shared" si="35"/>
        <v>884</v>
      </c>
      <c r="B888" s="322" t="s">
        <v>1954</v>
      </c>
      <c r="C888" s="322" t="s">
        <v>224</v>
      </c>
      <c r="D888" s="324" t="s">
        <v>1103</v>
      </c>
      <c r="E888" s="322">
        <v>1995</v>
      </c>
      <c r="F888" s="322" t="s">
        <v>390</v>
      </c>
      <c r="G888" s="332" t="s">
        <v>1956</v>
      </c>
      <c r="H888" s="206"/>
      <c r="I888" s="233"/>
      <c r="J888" s="228">
        <v>0.03684027777777778</v>
      </c>
      <c r="K888" s="447"/>
      <c r="L888" s="299"/>
      <c r="M888" s="198"/>
      <c r="N888" s="486">
        <f>H888+I888+J888+K888+L888+M888</f>
        <v>0.03684027777777778</v>
      </c>
      <c r="O888" s="426"/>
      <c r="P888" s="232"/>
      <c r="Q888" s="234">
        <v>1</v>
      </c>
      <c r="R888" s="455"/>
      <c r="S888" s="202"/>
      <c r="T888" s="200"/>
      <c r="U888" s="472">
        <f t="shared" si="36"/>
        <v>1</v>
      </c>
      <c r="V888" s="317">
        <v>1</v>
      </c>
      <c r="W888" s="359">
        <f t="shared" si="37"/>
        <v>1</v>
      </c>
      <c r="X888" s="317"/>
      <c r="Y888" s="317"/>
      <c r="Z888" s="317"/>
      <c r="AA888" s="317"/>
      <c r="AB888" s="317"/>
      <c r="AC888" s="317"/>
      <c r="AD888" s="317"/>
    </row>
    <row r="889" spans="1:30" s="217" customFormat="1" ht="12">
      <c r="A889" s="364">
        <f t="shared" si="35"/>
        <v>885</v>
      </c>
      <c r="B889" s="361" t="s">
        <v>1829</v>
      </c>
      <c r="C889" s="361" t="s">
        <v>1830</v>
      </c>
      <c r="D889" s="362" t="s">
        <v>1104</v>
      </c>
      <c r="E889" s="361" t="s">
        <v>1185</v>
      </c>
      <c r="F889" s="361" t="s">
        <v>2003</v>
      </c>
      <c r="G889" s="363" t="s">
        <v>1831</v>
      </c>
      <c r="H889" s="203"/>
      <c r="I889" s="196"/>
      <c r="J889" s="227"/>
      <c r="K889" s="446">
        <v>0.03685185185185185</v>
      </c>
      <c r="L889" s="198"/>
      <c r="M889" s="198"/>
      <c r="N889" s="485">
        <f>H889+I889+J889+K889+L889+M889</f>
        <v>0.03685185185185185</v>
      </c>
      <c r="O889" s="424"/>
      <c r="P889" s="199"/>
      <c r="Q889" s="205"/>
      <c r="R889" s="457">
        <v>1</v>
      </c>
      <c r="S889" s="200"/>
      <c r="T889" s="200"/>
      <c r="U889" s="474">
        <f t="shared" si="36"/>
        <v>1</v>
      </c>
      <c r="V889" s="358">
        <v>1</v>
      </c>
      <c r="W889" s="359">
        <f t="shared" si="37"/>
        <v>1</v>
      </c>
      <c r="X889" s="359"/>
      <c r="Y889" s="359"/>
      <c r="Z889" s="359"/>
      <c r="AA889" s="359"/>
      <c r="AB889" s="359"/>
      <c r="AC889" s="359"/>
      <c r="AD889" s="359"/>
    </row>
    <row r="890" spans="1:30" s="217" customFormat="1" ht="12">
      <c r="A890" s="364">
        <f t="shared" si="35"/>
        <v>886</v>
      </c>
      <c r="B890" s="362" t="s">
        <v>1832</v>
      </c>
      <c r="C890" s="362" t="s">
        <v>3785</v>
      </c>
      <c r="D890" s="362" t="s">
        <v>1104</v>
      </c>
      <c r="E890" s="362" t="s">
        <v>139</v>
      </c>
      <c r="F890" s="362" t="s">
        <v>390</v>
      </c>
      <c r="G890" s="365" t="s">
        <v>1607</v>
      </c>
      <c r="H890" s="203"/>
      <c r="I890" s="207"/>
      <c r="J890" s="227"/>
      <c r="K890" s="446">
        <v>0.036863425925925924</v>
      </c>
      <c r="L890" s="198"/>
      <c r="M890" s="198"/>
      <c r="N890" s="485">
        <f>H890+I890+J890+K890+L890+M890</f>
        <v>0.036863425925925924</v>
      </c>
      <c r="O890" s="424"/>
      <c r="P890" s="199"/>
      <c r="Q890" s="205"/>
      <c r="R890" s="457">
        <v>1</v>
      </c>
      <c r="S890" s="200"/>
      <c r="T890" s="200"/>
      <c r="U890" s="474">
        <f t="shared" si="36"/>
        <v>1</v>
      </c>
      <c r="V890" s="358">
        <v>1</v>
      </c>
      <c r="W890" s="359">
        <f t="shared" si="37"/>
        <v>1</v>
      </c>
      <c r="X890" s="359"/>
      <c r="Y890" s="359"/>
      <c r="Z890" s="359"/>
      <c r="AA890" s="359"/>
      <c r="AB890" s="359"/>
      <c r="AC890" s="359"/>
      <c r="AD890" s="359"/>
    </row>
    <row r="891" spans="1:30" s="217" customFormat="1" ht="12">
      <c r="A891" s="364">
        <f t="shared" si="35"/>
        <v>887</v>
      </c>
      <c r="B891" s="361" t="s">
        <v>3121</v>
      </c>
      <c r="C891" s="361" t="s">
        <v>70</v>
      </c>
      <c r="D891" s="362" t="s">
        <v>1104</v>
      </c>
      <c r="E891" s="361">
        <v>1987</v>
      </c>
      <c r="F891" s="361" t="s">
        <v>390</v>
      </c>
      <c r="G891" s="363" t="s">
        <v>97</v>
      </c>
      <c r="H891" s="203"/>
      <c r="I891" s="196"/>
      <c r="J891" s="227"/>
      <c r="K891" s="446"/>
      <c r="L891" s="255">
        <v>0.036875</v>
      </c>
      <c r="M891" s="198"/>
      <c r="N891" s="485">
        <f>H891+I891+J891+K891+L891+M891</f>
        <v>0.036875</v>
      </c>
      <c r="O891" s="424"/>
      <c r="P891" s="199"/>
      <c r="Q891" s="205"/>
      <c r="R891" s="457"/>
      <c r="S891" s="200">
        <v>1</v>
      </c>
      <c r="T891" s="200"/>
      <c r="U891" s="474">
        <f t="shared" si="36"/>
        <v>1</v>
      </c>
      <c r="V891" s="359">
        <v>1</v>
      </c>
      <c r="W891" s="359">
        <f t="shared" si="37"/>
        <v>1</v>
      </c>
      <c r="X891" s="359"/>
      <c r="Y891" s="359"/>
      <c r="Z891" s="359"/>
      <c r="AA891" s="359"/>
      <c r="AB891" s="359"/>
      <c r="AC891" s="359"/>
      <c r="AD891" s="359"/>
    </row>
    <row r="892" spans="1:30" s="217" customFormat="1" ht="12">
      <c r="A892" s="364">
        <f t="shared" si="35"/>
        <v>888</v>
      </c>
      <c r="B892" s="208" t="s">
        <v>1833</v>
      </c>
      <c r="C892" s="208" t="s">
        <v>1713</v>
      </c>
      <c r="D892" s="208" t="s">
        <v>1104</v>
      </c>
      <c r="E892" s="372" t="s">
        <v>123</v>
      </c>
      <c r="F892" s="208" t="s">
        <v>390</v>
      </c>
      <c r="G892" s="373" t="s">
        <v>1522</v>
      </c>
      <c r="H892" s="225"/>
      <c r="I892" s="199"/>
      <c r="J892" s="227"/>
      <c r="K892" s="446">
        <v>0.036875</v>
      </c>
      <c r="L892" s="198"/>
      <c r="M892" s="208"/>
      <c r="N892" s="485">
        <f>H892+I892+J892+K892+L892+M892</f>
        <v>0.036875</v>
      </c>
      <c r="O892" s="424"/>
      <c r="P892" s="199"/>
      <c r="Q892" s="205"/>
      <c r="R892" s="457">
        <v>1</v>
      </c>
      <c r="S892" s="200"/>
      <c r="T892" s="200"/>
      <c r="U892" s="474">
        <f t="shared" si="36"/>
        <v>1</v>
      </c>
      <c r="V892" s="358">
        <v>1</v>
      </c>
      <c r="W892" s="359">
        <f t="shared" si="37"/>
        <v>1</v>
      </c>
      <c r="X892" s="359"/>
      <c r="Y892" s="359"/>
      <c r="Z892" s="359"/>
      <c r="AA892" s="359"/>
      <c r="AB892" s="359"/>
      <c r="AC892" s="359"/>
      <c r="AD892" s="359"/>
    </row>
    <row r="893" spans="1:30" s="319" customFormat="1" ht="12">
      <c r="A893" s="320">
        <f t="shared" si="35"/>
        <v>889</v>
      </c>
      <c r="B893" s="324" t="s">
        <v>302</v>
      </c>
      <c r="C893" s="324" t="s">
        <v>106</v>
      </c>
      <c r="D893" s="324" t="s">
        <v>1103</v>
      </c>
      <c r="E893" s="324">
        <v>1970</v>
      </c>
      <c r="F893" s="324" t="s">
        <v>390</v>
      </c>
      <c r="G893" s="327" t="s">
        <v>726</v>
      </c>
      <c r="H893" s="206"/>
      <c r="I893" s="210"/>
      <c r="J893" s="228"/>
      <c r="K893" s="447"/>
      <c r="L893" s="300">
        <v>0.036875</v>
      </c>
      <c r="M893" s="198"/>
      <c r="N893" s="486">
        <f>H893+I893+J893+K893+L893+M893</f>
        <v>0.036875</v>
      </c>
      <c r="O893" s="426"/>
      <c r="P893" s="232"/>
      <c r="Q893" s="234"/>
      <c r="R893" s="455"/>
      <c r="S893" s="202">
        <v>1</v>
      </c>
      <c r="T893" s="200"/>
      <c r="U893" s="472">
        <f t="shared" si="36"/>
        <v>1</v>
      </c>
      <c r="V893" s="317">
        <v>1</v>
      </c>
      <c r="W893" s="359">
        <f t="shared" si="37"/>
        <v>1</v>
      </c>
      <c r="X893" s="317"/>
      <c r="Y893" s="317"/>
      <c r="Z893" s="317"/>
      <c r="AA893" s="317"/>
      <c r="AB893" s="317"/>
      <c r="AC893" s="317"/>
      <c r="AD893" s="317"/>
    </row>
    <row r="894" spans="1:30" s="217" customFormat="1" ht="12">
      <c r="A894" s="364">
        <f t="shared" si="35"/>
        <v>890</v>
      </c>
      <c r="B894" s="361" t="s">
        <v>1834</v>
      </c>
      <c r="C894" s="361" t="s">
        <v>1219</v>
      </c>
      <c r="D894" s="356" t="s">
        <v>1104</v>
      </c>
      <c r="E894" s="361" t="s">
        <v>14</v>
      </c>
      <c r="F894" s="361" t="s">
        <v>390</v>
      </c>
      <c r="G894" s="363" t="s">
        <v>1195</v>
      </c>
      <c r="H894" s="203"/>
      <c r="I894" s="196"/>
      <c r="J894" s="227"/>
      <c r="K894" s="446">
        <v>0.03692129629629629</v>
      </c>
      <c r="L894" s="198"/>
      <c r="M894" s="198"/>
      <c r="N894" s="485">
        <f>H894+I894+J894+K894+L894+M894</f>
        <v>0.03692129629629629</v>
      </c>
      <c r="O894" s="424"/>
      <c r="P894" s="199"/>
      <c r="Q894" s="205"/>
      <c r="R894" s="457">
        <v>1</v>
      </c>
      <c r="S894" s="200"/>
      <c r="T894" s="200"/>
      <c r="U894" s="474">
        <f t="shared" si="36"/>
        <v>1</v>
      </c>
      <c r="V894" s="358">
        <v>1</v>
      </c>
      <c r="W894" s="359">
        <f t="shared" si="37"/>
        <v>1</v>
      </c>
      <c r="X894" s="359"/>
      <c r="Y894" s="359"/>
      <c r="Z894" s="359"/>
      <c r="AA894" s="359"/>
      <c r="AB894" s="359"/>
      <c r="AC894" s="359"/>
      <c r="AD894" s="359"/>
    </row>
    <row r="895" spans="1:30" s="367" customFormat="1" ht="12">
      <c r="A895" s="364">
        <f t="shared" si="35"/>
        <v>891</v>
      </c>
      <c r="B895" s="208" t="s">
        <v>3110</v>
      </c>
      <c r="C895" s="208" t="s">
        <v>70</v>
      </c>
      <c r="D895" s="382" t="s">
        <v>1104</v>
      </c>
      <c r="E895" s="372">
        <v>1940</v>
      </c>
      <c r="F895" s="208" t="s">
        <v>390</v>
      </c>
      <c r="G895" s="373" t="s">
        <v>2900</v>
      </c>
      <c r="H895" s="225"/>
      <c r="I895" s="199"/>
      <c r="J895" s="227"/>
      <c r="K895" s="446"/>
      <c r="L895" s="255">
        <v>0.03692129629629629</v>
      </c>
      <c r="M895" s="208"/>
      <c r="N895" s="485">
        <f>H895+I895+J895+K895+L895+M895</f>
        <v>0.03692129629629629</v>
      </c>
      <c r="O895" s="424"/>
      <c r="P895" s="199"/>
      <c r="Q895" s="205"/>
      <c r="R895" s="457"/>
      <c r="S895" s="200">
        <v>1</v>
      </c>
      <c r="T895" s="200"/>
      <c r="U895" s="474">
        <f t="shared" si="36"/>
        <v>1</v>
      </c>
      <c r="V895" s="374">
        <v>1</v>
      </c>
      <c r="W895" s="359">
        <f t="shared" si="37"/>
        <v>1</v>
      </c>
      <c r="X895" s="366"/>
      <c r="Y895" s="366"/>
      <c r="Z895" s="366"/>
      <c r="AA895" s="366"/>
      <c r="AB895" s="366"/>
      <c r="AC895" s="366"/>
      <c r="AD895" s="366"/>
    </row>
    <row r="896" spans="1:30" s="319" customFormat="1" ht="12">
      <c r="A896" s="320">
        <f t="shared" si="35"/>
        <v>892</v>
      </c>
      <c r="B896" s="324" t="s">
        <v>3133</v>
      </c>
      <c r="C896" s="324" t="s">
        <v>3738</v>
      </c>
      <c r="D896" s="324" t="s">
        <v>1103</v>
      </c>
      <c r="E896" s="324">
        <v>1980</v>
      </c>
      <c r="F896" s="324" t="s">
        <v>390</v>
      </c>
      <c r="G896" s="327" t="s">
        <v>726</v>
      </c>
      <c r="H896" s="206"/>
      <c r="I896" s="244"/>
      <c r="J896" s="229"/>
      <c r="K896" s="448"/>
      <c r="L896" s="270">
        <v>0.03692129629629629</v>
      </c>
      <c r="M896" s="283"/>
      <c r="N896" s="486">
        <f>H896+I896+J896+K896+L896+M896</f>
        <v>0.03692129629629629</v>
      </c>
      <c r="O896" s="427"/>
      <c r="P896" s="245"/>
      <c r="Q896" s="247"/>
      <c r="R896" s="461"/>
      <c r="S896" s="214">
        <v>1</v>
      </c>
      <c r="T896" s="214"/>
      <c r="U896" s="472">
        <f t="shared" si="36"/>
        <v>1</v>
      </c>
      <c r="V896" s="333">
        <v>1</v>
      </c>
      <c r="W896" s="359">
        <f t="shared" si="37"/>
        <v>1</v>
      </c>
      <c r="X896" s="317"/>
      <c r="Y896" s="317"/>
      <c r="Z896" s="317"/>
      <c r="AA896" s="317"/>
      <c r="AB896" s="317"/>
      <c r="AC896" s="317"/>
      <c r="AD896" s="317"/>
    </row>
    <row r="897" spans="1:30" s="217" customFormat="1" ht="12">
      <c r="A897" s="364">
        <f t="shared" si="35"/>
        <v>893</v>
      </c>
      <c r="B897" s="361" t="s">
        <v>190</v>
      </c>
      <c r="C897" s="361" t="s">
        <v>3741</v>
      </c>
      <c r="D897" s="362" t="s">
        <v>1104</v>
      </c>
      <c r="E897" s="361" t="s">
        <v>3740</v>
      </c>
      <c r="F897" s="361" t="s">
        <v>390</v>
      </c>
      <c r="G897" s="363" t="s">
        <v>3864</v>
      </c>
      <c r="H897" s="203"/>
      <c r="I897" s="196">
        <v>0.03693287037037037</v>
      </c>
      <c r="J897" s="227"/>
      <c r="K897" s="446"/>
      <c r="L897" s="198"/>
      <c r="M897" s="198"/>
      <c r="N897" s="485">
        <f>H897+I897+J897+K897+L897+M897</f>
        <v>0.03693287037037037</v>
      </c>
      <c r="O897" s="424"/>
      <c r="P897" s="199">
        <v>1</v>
      </c>
      <c r="Q897" s="205"/>
      <c r="R897" s="458"/>
      <c r="S897" s="200"/>
      <c r="T897" s="200"/>
      <c r="U897" s="474">
        <f t="shared" si="36"/>
        <v>1</v>
      </c>
      <c r="V897" s="358">
        <v>1</v>
      </c>
      <c r="W897" s="359">
        <f t="shared" si="37"/>
        <v>1</v>
      </c>
      <c r="X897" s="359"/>
      <c r="Y897" s="359"/>
      <c r="Z897" s="359"/>
      <c r="AA897" s="359"/>
      <c r="AB897" s="359"/>
      <c r="AC897" s="359"/>
      <c r="AD897" s="359"/>
    </row>
    <row r="898" spans="1:30" s="217" customFormat="1" ht="12">
      <c r="A898" s="364">
        <f t="shared" si="35"/>
        <v>894</v>
      </c>
      <c r="B898" s="375" t="s">
        <v>3130</v>
      </c>
      <c r="C898" s="375" t="s">
        <v>27</v>
      </c>
      <c r="D898" s="208" t="s">
        <v>1104</v>
      </c>
      <c r="E898" s="375">
        <v>1978</v>
      </c>
      <c r="F898" s="208" t="s">
        <v>390</v>
      </c>
      <c r="G898" s="376" t="s">
        <v>2892</v>
      </c>
      <c r="H898" s="203"/>
      <c r="I898" s="223"/>
      <c r="J898" s="227"/>
      <c r="K898" s="446"/>
      <c r="L898" s="255">
        <v>0.036944444444444446</v>
      </c>
      <c r="M898" s="198"/>
      <c r="N898" s="485">
        <f>H898+I898+J898+K898+L898+M898</f>
        <v>0.036944444444444446</v>
      </c>
      <c r="O898" s="424"/>
      <c r="P898" s="199"/>
      <c r="Q898" s="205"/>
      <c r="R898" s="457"/>
      <c r="S898" s="200">
        <v>1</v>
      </c>
      <c r="T898" s="200"/>
      <c r="U898" s="474">
        <f t="shared" si="36"/>
        <v>1</v>
      </c>
      <c r="V898" s="359">
        <v>1</v>
      </c>
      <c r="W898" s="359">
        <f t="shared" si="37"/>
        <v>1</v>
      </c>
      <c r="X898" s="359"/>
      <c r="Y898" s="359"/>
      <c r="Z898" s="359"/>
      <c r="AA898" s="359"/>
      <c r="AB898" s="359"/>
      <c r="AC898" s="359"/>
      <c r="AD898" s="359"/>
    </row>
    <row r="899" spans="1:30" s="217" customFormat="1" ht="12">
      <c r="A899" s="364">
        <f t="shared" si="35"/>
        <v>895</v>
      </c>
      <c r="B899" s="361" t="s">
        <v>3124</v>
      </c>
      <c r="C899" s="361" t="s">
        <v>41</v>
      </c>
      <c r="D899" s="362" t="s">
        <v>1104</v>
      </c>
      <c r="E899" s="361">
        <v>1949</v>
      </c>
      <c r="F899" s="361" t="s">
        <v>390</v>
      </c>
      <c r="G899" s="363" t="s">
        <v>507</v>
      </c>
      <c r="H899" s="203"/>
      <c r="I899" s="196"/>
      <c r="J899" s="227"/>
      <c r="K899" s="446"/>
      <c r="L899" s="255">
        <v>0.036944444444444446</v>
      </c>
      <c r="M899" s="198"/>
      <c r="N899" s="485">
        <f>H899+I899+J899+K899+L899+M899</f>
        <v>0.036944444444444446</v>
      </c>
      <c r="O899" s="424"/>
      <c r="P899" s="199"/>
      <c r="Q899" s="205"/>
      <c r="R899" s="457"/>
      <c r="S899" s="200">
        <v>1</v>
      </c>
      <c r="T899" s="200"/>
      <c r="U899" s="474">
        <f t="shared" si="36"/>
        <v>1</v>
      </c>
      <c r="V899" s="359">
        <v>1</v>
      </c>
      <c r="W899" s="359">
        <f t="shared" si="37"/>
        <v>1</v>
      </c>
      <c r="X899" s="359"/>
      <c r="Y899" s="359"/>
      <c r="Z899" s="359"/>
      <c r="AA899" s="359"/>
      <c r="AB899" s="359"/>
      <c r="AC899" s="359"/>
      <c r="AD899" s="359"/>
    </row>
    <row r="900" spans="1:30" s="217" customFormat="1" ht="12">
      <c r="A900" s="364">
        <f t="shared" si="35"/>
        <v>896</v>
      </c>
      <c r="B900" s="375" t="s">
        <v>3130</v>
      </c>
      <c r="C900" s="375" t="s">
        <v>3741</v>
      </c>
      <c r="D900" s="208" t="s">
        <v>1104</v>
      </c>
      <c r="E900" s="375">
        <v>1980</v>
      </c>
      <c r="F900" s="208" t="s">
        <v>390</v>
      </c>
      <c r="G900" s="376" t="s">
        <v>3714</v>
      </c>
      <c r="H900" s="203"/>
      <c r="I900" s="223"/>
      <c r="J900" s="227"/>
      <c r="K900" s="446"/>
      <c r="L900" s="255">
        <v>0.03695601851851852</v>
      </c>
      <c r="M900" s="198"/>
      <c r="N900" s="485">
        <f>H900+I900+J900+K900+L900+M900</f>
        <v>0.03695601851851852</v>
      </c>
      <c r="O900" s="424"/>
      <c r="P900" s="199"/>
      <c r="Q900" s="205"/>
      <c r="R900" s="458"/>
      <c r="S900" s="200">
        <v>1</v>
      </c>
      <c r="T900" s="200"/>
      <c r="U900" s="474">
        <f t="shared" si="36"/>
        <v>1</v>
      </c>
      <c r="V900" s="359">
        <v>1</v>
      </c>
      <c r="W900" s="359">
        <f t="shared" si="37"/>
        <v>1</v>
      </c>
      <c r="X900" s="359"/>
      <c r="Y900" s="359"/>
      <c r="Z900" s="359"/>
      <c r="AA900" s="359"/>
      <c r="AB900" s="359"/>
      <c r="AC900" s="359"/>
      <c r="AD900" s="359"/>
    </row>
    <row r="901" spans="1:30" s="217" customFormat="1" ht="12">
      <c r="A901" s="364">
        <f t="shared" si="35"/>
        <v>897</v>
      </c>
      <c r="B901" s="361" t="s">
        <v>1835</v>
      </c>
      <c r="C901" s="361" t="s">
        <v>155</v>
      </c>
      <c r="D901" s="362" t="s">
        <v>1104</v>
      </c>
      <c r="E901" s="361" t="s">
        <v>3776</v>
      </c>
      <c r="F901" s="361" t="s">
        <v>390</v>
      </c>
      <c r="G901" s="363" t="s">
        <v>1836</v>
      </c>
      <c r="H901" s="203"/>
      <c r="I901" s="196"/>
      <c r="J901" s="227"/>
      <c r="K901" s="446">
        <v>0.036967592592592594</v>
      </c>
      <c r="L901" s="198"/>
      <c r="M901" s="198"/>
      <c r="N901" s="485">
        <f>H901+I901+J901+K901+L901+M901</f>
        <v>0.036967592592592594</v>
      </c>
      <c r="O901" s="424"/>
      <c r="P901" s="199"/>
      <c r="Q901" s="205"/>
      <c r="R901" s="457">
        <v>1</v>
      </c>
      <c r="S901" s="200"/>
      <c r="T901" s="200"/>
      <c r="U901" s="474">
        <f t="shared" si="36"/>
        <v>1</v>
      </c>
      <c r="V901" s="358">
        <v>1</v>
      </c>
      <c r="W901" s="359">
        <f t="shared" si="37"/>
        <v>1</v>
      </c>
      <c r="X901" s="359"/>
      <c r="Y901" s="359"/>
      <c r="Z901" s="359"/>
      <c r="AA901" s="359"/>
      <c r="AB901" s="359"/>
      <c r="AC901" s="359"/>
      <c r="AD901" s="359"/>
    </row>
    <row r="902" spans="1:30" s="217" customFormat="1" ht="12">
      <c r="A902" s="364">
        <f t="shared" si="35"/>
        <v>898</v>
      </c>
      <c r="B902" s="378" t="s">
        <v>1837</v>
      </c>
      <c r="C902" s="378" t="s">
        <v>3778</v>
      </c>
      <c r="D902" s="362" t="s">
        <v>1104</v>
      </c>
      <c r="E902" s="378" t="s">
        <v>3776</v>
      </c>
      <c r="F902" s="362" t="s">
        <v>390</v>
      </c>
      <c r="G902" s="379" t="s">
        <v>1838</v>
      </c>
      <c r="H902" s="211"/>
      <c r="I902" s="207"/>
      <c r="J902" s="227"/>
      <c r="K902" s="446">
        <v>0.037071759259259256</v>
      </c>
      <c r="L902" s="198"/>
      <c r="M902" s="198"/>
      <c r="N902" s="485">
        <f>H902+I902+J902+K902+L902+M902</f>
        <v>0.037071759259259256</v>
      </c>
      <c r="O902" s="424"/>
      <c r="P902" s="199"/>
      <c r="Q902" s="205"/>
      <c r="R902" s="458">
        <v>1</v>
      </c>
      <c r="S902" s="200"/>
      <c r="T902" s="200"/>
      <c r="U902" s="474">
        <f aca="true" t="shared" si="38" ref="U902:U965">SUM(O902:T902)</f>
        <v>1</v>
      </c>
      <c r="V902" s="358">
        <v>1</v>
      </c>
      <c r="W902" s="359">
        <f aca="true" t="shared" si="39" ref="W902:W965">IF(U902&gt;0,1,0)</f>
        <v>1</v>
      </c>
      <c r="X902" s="359"/>
      <c r="Y902" s="359"/>
      <c r="Z902" s="359"/>
      <c r="AA902" s="359"/>
      <c r="AB902" s="359"/>
      <c r="AC902" s="359"/>
      <c r="AD902" s="359"/>
    </row>
    <row r="903" spans="1:30" s="319" customFormat="1" ht="12">
      <c r="A903" s="320">
        <f t="shared" si="35"/>
        <v>899</v>
      </c>
      <c r="B903" s="321" t="s">
        <v>3722</v>
      </c>
      <c r="C903" s="321" t="s">
        <v>3723</v>
      </c>
      <c r="D903" s="321" t="s">
        <v>1103</v>
      </c>
      <c r="E903" s="321">
        <v>1985</v>
      </c>
      <c r="F903" s="322" t="s">
        <v>390</v>
      </c>
      <c r="G903" s="323" t="s">
        <v>3724</v>
      </c>
      <c r="H903" s="206"/>
      <c r="I903" s="201">
        <v>0.03710648148148148</v>
      </c>
      <c r="J903" s="228"/>
      <c r="K903" s="447"/>
      <c r="L903" s="299"/>
      <c r="M903" s="198"/>
      <c r="N903" s="486">
        <f>H903+I903+J903+K903+L903+M903</f>
        <v>0.03710648148148148</v>
      </c>
      <c r="O903" s="426"/>
      <c r="P903" s="232">
        <v>1</v>
      </c>
      <c r="Q903" s="234"/>
      <c r="R903" s="459"/>
      <c r="S903" s="202"/>
      <c r="T903" s="200"/>
      <c r="U903" s="472">
        <f t="shared" si="38"/>
        <v>1</v>
      </c>
      <c r="V903" s="317">
        <v>1</v>
      </c>
      <c r="W903" s="359">
        <f t="shared" si="39"/>
        <v>1</v>
      </c>
      <c r="X903" s="317"/>
      <c r="Y903" s="317"/>
      <c r="Z903" s="317"/>
      <c r="AA903" s="317"/>
      <c r="AB903" s="317"/>
      <c r="AC903" s="317"/>
      <c r="AD903" s="317"/>
    </row>
    <row r="904" spans="1:30" s="217" customFormat="1" ht="12">
      <c r="A904" s="364">
        <f t="shared" si="35"/>
        <v>900</v>
      </c>
      <c r="B904" s="361" t="s">
        <v>354</v>
      </c>
      <c r="C904" s="361" t="s">
        <v>3733</v>
      </c>
      <c r="D904" s="362" t="s">
        <v>1104</v>
      </c>
      <c r="E904" s="361" t="s">
        <v>31</v>
      </c>
      <c r="F904" s="361" t="s">
        <v>390</v>
      </c>
      <c r="G904" s="363" t="s">
        <v>3775</v>
      </c>
      <c r="H904" s="215"/>
      <c r="I904" s="196">
        <v>0.037175925925925925</v>
      </c>
      <c r="J904" s="227"/>
      <c r="K904" s="446"/>
      <c r="L904" s="198"/>
      <c r="M904" s="198"/>
      <c r="N904" s="485">
        <f>H904+I904+J904+K904+L904+M904</f>
        <v>0.037175925925925925</v>
      </c>
      <c r="O904" s="424"/>
      <c r="P904" s="199">
        <v>1</v>
      </c>
      <c r="Q904" s="205"/>
      <c r="R904" s="457"/>
      <c r="S904" s="200"/>
      <c r="T904" s="200"/>
      <c r="U904" s="474">
        <f t="shared" si="38"/>
        <v>1</v>
      </c>
      <c r="V904" s="359">
        <v>1</v>
      </c>
      <c r="W904" s="359">
        <f t="shared" si="39"/>
        <v>1</v>
      </c>
      <c r="X904" s="359"/>
      <c r="Y904" s="359"/>
      <c r="Z904" s="359"/>
      <c r="AA904" s="359"/>
      <c r="AB904" s="359"/>
      <c r="AC904" s="359"/>
      <c r="AD904" s="359"/>
    </row>
    <row r="905" spans="1:30" s="217" customFormat="1" ht="12">
      <c r="A905" s="364">
        <f t="shared" si="35"/>
        <v>901</v>
      </c>
      <c r="B905" s="361" t="s">
        <v>160</v>
      </c>
      <c r="C905" s="361" t="s">
        <v>150</v>
      </c>
      <c r="D905" s="362" t="s">
        <v>1104</v>
      </c>
      <c r="E905" s="361" t="s">
        <v>3802</v>
      </c>
      <c r="F905" s="361" t="s">
        <v>390</v>
      </c>
      <c r="G905" s="363" t="s">
        <v>97</v>
      </c>
      <c r="H905" s="203"/>
      <c r="I905" s="196">
        <v>0.0371875</v>
      </c>
      <c r="J905" s="227"/>
      <c r="K905" s="446"/>
      <c r="L905" s="198"/>
      <c r="M905" s="198"/>
      <c r="N905" s="485">
        <f>H905+I905+J905+K905+L905+M905</f>
        <v>0.0371875</v>
      </c>
      <c r="O905" s="424"/>
      <c r="P905" s="199">
        <v>1</v>
      </c>
      <c r="Q905" s="205"/>
      <c r="R905" s="457"/>
      <c r="S905" s="200"/>
      <c r="T905" s="200"/>
      <c r="U905" s="474">
        <f t="shared" si="38"/>
        <v>1</v>
      </c>
      <c r="V905" s="358">
        <v>1</v>
      </c>
      <c r="W905" s="359">
        <f t="shared" si="39"/>
        <v>1</v>
      </c>
      <c r="X905" s="359"/>
      <c r="Y905" s="359"/>
      <c r="Z905" s="359"/>
      <c r="AA905" s="359"/>
      <c r="AB905" s="359"/>
      <c r="AC905" s="359"/>
      <c r="AD905" s="359"/>
    </row>
    <row r="906" spans="1:30" s="217" customFormat="1" ht="12">
      <c r="A906" s="364">
        <f t="shared" si="35"/>
        <v>902</v>
      </c>
      <c r="B906" s="361" t="s">
        <v>3821</v>
      </c>
      <c r="C906" s="361" t="s">
        <v>3852</v>
      </c>
      <c r="D906" s="362" t="s">
        <v>1104</v>
      </c>
      <c r="E906" s="361" t="s">
        <v>198</v>
      </c>
      <c r="F906" s="361" t="s">
        <v>390</v>
      </c>
      <c r="G906" s="363" t="s">
        <v>3729</v>
      </c>
      <c r="H906" s="203"/>
      <c r="I906" s="196"/>
      <c r="J906" s="227"/>
      <c r="K906" s="446">
        <v>0.03719907407407407</v>
      </c>
      <c r="L906" s="198"/>
      <c r="M906" s="198"/>
      <c r="N906" s="485">
        <f>H906+I906+J906+K906+L906+M906</f>
        <v>0.03719907407407407</v>
      </c>
      <c r="O906" s="424"/>
      <c r="P906" s="199"/>
      <c r="Q906" s="205"/>
      <c r="R906" s="458">
        <v>1</v>
      </c>
      <c r="S906" s="200"/>
      <c r="T906" s="200"/>
      <c r="U906" s="474">
        <f t="shared" si="38"/>
        <v>1</v>
      </c>
      <c r="V906" s="358">
        <v>1</v>
      </c>
      <c r="W906" s="359">
        <f t="shared" si="39"/>
        <v>1</v>
      </c>
      <c r="X906" s="359"/>
      <c r="Y906" s="359"/>
      <c r="Z906" s="359"/>
      <c r="AA906" s="359"/>
      <c r="AB906" s="359"/>
      <c r="AC906" s="359"/>
      <c r="AD906" s="359"/>
    </row>
    <row r="907" spans="1:30" s="217" customFormat="1" ht="12">
      <c r="A907" s="364">
        <f t="shared" si="35"/>
        <v>903</v>
      </c>
      <c r="B907" s="362" t="s">
        <v>1416</v>
      </c>
      <c r="C907" s="362" t="s">
        <v>3845</v>
      </c>
      <c r="D907" s="362" t="s">
        <v>1104</v>
      </c>
      <c r="E907" s="362" t="s">
        <v>3787</v>
      </c>
      <c r="F907" s="362" t="s">
        <v>390</v>
      </c>
      <c r="G907" s="365" t="s">
        <v>3775</v>
      </c>
      <c r="H907" s="203"/>
      <c r="I907" s="207"/>
      <c r="J907" s="227">
        <v>0.03725694444444444</v>
      </c>
      <c r="K907" s="446"/>
      <c r="L907" s="198"/>
      <c r="M907" s="198"/>
      <c r="N907" s="485">
        <f>H907+I907+J907+K907+L907+M907</f>
        <v>0.03725694444444444</v>
      </c>
      <c r="O907" s="424"/>
      <c r="P907" s="199"/>
      <c r="Q907" s="205">
        <v>1</v>
      </c>
      <c r="R907" s="458"/>
      <c r="S907" s="200"/>
      <c r="T907" s="200"/>
      <c r="U907" s="474">
        <f t="shared" si="38"/>
        <v>1</v>
      </c>
      <c r="V907" s="358">
        <v>1</v>
      </c>
      <c r="W907" s="359">
        <f t="shared" si="39"/>
        <v>1</v>
      </c>
      <c r="X907" s="359"/>
      <c r="Y907" s="359"/>
      <c r="Z907" s="359"/>
      <c r="AA907" s="359"/>
      <c r="AB907" s="359"/>
      <c r="AC907" s="359"/>
      <c r="AD907" s="359"/>
    </row>
    <row r="908" spans="1:30" s="217" customFormat="1" ht="12">
      <c r="A908" s="364">
        <f t="shared" si="35"/>
        <v>904</v>
      </c>
      <c r="B908" s="375" t="s">
        <v>3141</v>
      </c>
      <c r="C908" s="375" t="s">
        <v>1666</v>
      </c>
      <c r="D908" s="375" t="s">
        <v>1104</v>
      </c>
      <c r="E908" s="375">
        <v>1956</v>
      </c>
      <c r="F908" s="361" t="s">
        <v>390</v>
      </c>
      <c r="G908" s="376" t="s">
        <v>1838</v>
      </c>
      <c r="H908" s="203"/>
      <c r="I908" s="223"/>
      <c r="J908" s="227"/>
      <c r="K908" s="446"/>
      <c r="L908" s="255">
        <v>0.03725694444444445</v>
      </c>
      <c r="M908" s="198"/>
      <c r="N908" s="485">
        <f>H908+I908+J908+K908+L908+M908</f>
        <v>0.03725694444444445</v>
      </c>
      <c r="O908" s="424"/>
      <c r="P908" s="199"/>
      <c r="Q908" s="205"/>
      <c r="R908" s="458"/>
      <c r="S908" s="200">
        <v>1</v>
      </c>
      <c r="T908" s="200"/>
      <c r="U908" s="474">
        <f t="shared" si="38"/>
        <v>1</v>
      </c>
      <c r="V908" s="359">
        <v>1</v>
      </c>
      <c r="W908" s="359">
        <f t="shared" si="39"/>
        <v>1</v>
      </c>
      <c r="X908" s="359"/>
      <c r="Y908" s="359"/>
      <c r="Z908" s="359"/>
      <c r="AA908" s="359"/>
      <c r="AB908" s="359"/>
      <c r="AC908" s="359"/>
      <c r="AD908" s="359"/>
    </row>
    <row r="909" spans="1:30" s="217" customFormat="1" ht="12">
      <c r="A909" s="364">
        <f t="shared" si="35"/>
        <v>905</v>
      </c>
      <c r="B909" s="362" t="s">
        <v>984</v>
      </c>
      <c r="C909" s="362" t="s">
        <v>3852</v>
      </c>
      <c r="D909" s="362" t="s">
        <v>1104</v>
      </c>
      <c r="E909" s="362">
        <v>1989</v>
      </c>
      <c r="F909" s="362" t="s">
        <v>390</v>
      </c>
      <c r="G909" s="365" t="s">
        <v>872</v>
      </c>
      <c r="H909" s="203">
        <v>0.03732638888888889</v>
      </c>
      <c r="I909" s="207"/>
      <c r="J909" s="227"/>
      <c r="K909" s="446"/>
      <c r="L909" s="198"/>
      <c r="M909" s="198"/>
      <c r="N909" s="485">
        <f>H909+I909+J909+K909+L909+M909</f>
        <v>0.03732638888888889</v>
      </c>
      <c r="O909" s="424">
        <v>1</v>
      </c>
      <c r="P909" s="199"/>
      <c r="Q909" s="205"/>
      <c r="R909" s="457"/>
      <c r="S909" s="200"/>
      <c r="T909" s="200"/>
      <c r="U909" s="474">
        <f t="shared" si="38"/>
        <v>1</v>
      </c>
      <c r="V909" s="358">
        <v>1</v>
      </c>
      <c r="W909" s="359">
        <f t="shared" si="39"/>
        <v>1</v>
      </c>
      <c r="X909" s="359"/>
      <c r="Y909" s="359"/>
      <c r="Z909" s="359"/>
      <c r="AA909" s="359"/>
      <c r="AB909" s="359"/>
      <c r="AC909" s="359"/>
      <c r="AD909" s="359"/>
    </row>
    <row r="910" spans="1:30" s="217" customFormat="1" ht="12">
      <c r="A910" s="364">
        <f t="shared" si="35"/>
        <v>906</v>
      </c>
      <c r="B910" s="362" t="s">
        <v>987</v>
      </c>
      <c r="C910" s="362" t="s">
        <v>85</v>
      </c>
      <c r="D910" s="362" t="s">
        <v>1104</v>
      </c>
      <c r="E910" s="362">
        <v>1972</v>
      </c>
      <c r="F910" s="362" t="s">
        <v>390</v>
      </c>
      <c r="G910" s="365" t="s">
        <v>929</v>
      </c>
      <c r="H910" s="203">
        <v>0.03733796296296296</v>
      </c>
      <c r="I910" s="207"/>
      <c r="J910" s="227"/>
      <c r="K910" s="446"/>
      <c r="L910" s="198"/>
      <c r="M910" s="198"/>
      <c r="N910" s="485">
        <f>H910+I910+J910+K910+L910+M910</f>
        <v>0.03733796296296296</v>
      </c>
      <c r="O910" s="424">
        <v>1</v>
      </c>
      <c r="P910" s="199"/>
      <c r="Q910" s="205"/>
      <c r="R910" s="458"/>
      <c r="S910" s="200"/>
      <c r="T910" s="200"/>
      <c r="U910" s="474">
        <f t="shared" si="38"/>
        <v>1</v>
      </c>
      <c r="V910" s="358">
        <v>1</v>
      </c>
      <c r="W910" s="359">
        <f t="shared" si="39"/>
        <v>1</v>
      </c>
      <c r="X910" s="359"/>
      <c r="Y910" s="359"/>
      <c r="Z910" s="359"/>
      <c r="AA910" s="359"/>
      <c r="AB910" s="359"/>
      <c r="AC910" s="359"/>
      <c r="AD910" s="359"/>
    </row>
    <row r="911" spans="1:30" s="217" customFormat="1" ht="12">
      <c r="A911" s="364">
        <f t="shared" si="35"/>
        <v>907</v>
      </c>
      <c r="B911" s="361" t="s">
        <v>3169</v>
      </c>
      <c r="C911" s="361" t="s">
        <v>3718</v>
      </c>
      <c r="D911" s="362" t="s">
        <v>1104</v>
      </c>
      <c r="E911" s="361">
        <v>1980</v>
      </c>
      <c r="F911" s="361" t="s">
        <v>390</v>
      </c>
      <c r="G911" s="363" t="s">
        <v>2907</v>
      </c>
      <c r="H911" s="203"/>
      <c r="I911" s="196"/>
      <c r="J911" s="227"/>
      <c r="K911" s="446"/>
      <c r="L911" s="255">
        <v>0.03740740740740741</v>
      </c>
      <c r="M911" s="198"/>
      <c r="N911" s="485">
        <f>H911+I911+J911+K911+L911+M911</f>
        <v>0.03740740740740741</v>
      </c>
      <c r="O911" s="424"/>
      <c r="P911" s="199"/>
      <c r="Q911" s="205"/>
      <c r="R911" s="458"/>
      <c r="S911" s="200">
        <v>1</v>
      </c>
      <c r="T911" s="200"/>
      <c r="U911" s="474">
        <f t="shared" si="38"/>
        <v>1</v>
      </c>
      <c r="V911" s="359">
        <v>1</v>
      </c>
      <c r="W911" s="359">
        <f t="shared" si="39"/>
        <v>1</v>
      </c>
      <c r="X911" s="359"/>
      <c r="Y911" s="359"/>
      <c r="Z911" s="359"/>
      <c r="AA911" s="359"/>
      <c r="AB911" s="359"/>
      <c r="AC911" s="359"/>
      <c r="AD911" s="359"/>
    </row>
    <row r="912" spans="1:30" s="217" customFormat="1" ht="12">
      <c r="A912" s="364">
        <f t="shared" si="35"/>
        <v>908</v>
      </c>
      <c r="B912" s="361" t="s">
        <v>175</v>
      </c>
      <c r="C912" s="361" t="s">
        <v>3778</v>
      </c>
      <c r="D912" s="362" t="s">
        <v>1104</v>
      </c>
      <c r="E912" s="361">
        <v>1964</v>
      </c>
      <c r="F912" s="361" t="s">
        <v>390</v>
      </c>
      <c r="G912" s="363" t="s">
        <v>2899</v>
      </c>
      <c r="H912" s="203"/>
      <c r="I912" s="196"/>
      <c r="J912" s="227"/>
      <c r="K912" s="446"/>
      <c r="L912" s="255">
        <v>0.03741898148148148</v>
      </c>
      <c r="M912" s="198"/>
      <c r="N912" s="485">
        <f>H912+I912+J912+K912+L912+M912</f>
        <v>0.03741898148148148</v>
      </c>
      <c r="O912" s="424"/>
      <c r="P912" s="199"/>
      <c r="Q912" s="205"/>
      <c r="R912" s="458"/>
      <c r="S912" s="200">
        <v>1</v>
      </c>
      <c r="T912" s="200"/>
      <c r="U912" s="474">
        <f t="shared" si="38"/>
        <v>1</v>
      </c>
      <c r="V912" s="359">
        <v>1</v>
      </c>
      <c r="W912" s="359">
        <f t="shared" si="39"/>
        <v>1</v>
      </c>
      <c r="X912" s="359"/>
      <c r="Y912" s="359"/>
      <c r="Z912" s="359"/>
      <c r="AA912" s="359"/>
      <c r="AB912" s="359"/>
      <c r="AC912" s="359"/>
      <c r="AD912" s="359"/>
    </row>
    <row r="913" spans="1:30" s="217" customFormat="1" ht="12">
      <c r="A913" s="364">
        <f t="shared" si="35"/>
        <v>909</v>
      </c>
      <c r="B913" s="361" t="s">
        <v>1863</v>
      </c>
      <c r="C913" s="361" t="s">
        <v>85</v>
      </c>
      <c r="D913" s="362" t="s">
        <v>1104</v>
      </c>
      <c r="E913" s="361" t="s">
        <v>3730</v>
      </c>
      <c r="F913" s="361" t="s">
        <v>390</v>
      </c>
      <c r="G913" s="363" t="s">
        <v>3779</v>
      </c>
      <c r="H913" s="203"/>
      <c r="I913" s="196"/>
      <c r="J913" s="227"/>
      <c r="K913" s="446">
        <v>0.037488425925925925</v>
      </c>
      <c r="L913" s="198"/>
      <c r="M913" s="198"/>
      <c r="N913" s="485">
        <f>H913+I913+J913+K913+L913+M913</f>
        <v>0.037488425925925925</v>
      </c>
      <c r="O913" s="424"/>
      <c r="P913" s="199"/>
      <c r="Q913" s="205"/>
      <c r="R913" s="457">
        <v>1</v>
      </c>
      <c r="S913" s="200"/>
      <c r="T913" s="200"/>
      <c r="U913" s="474">
        <f t="shared" si="38"/>
        <v>1</v>
      </c>
      <c r="V913" s="358">
        <v>1</v>
      </c>
      <c r="W913" s="359">
        <f t="shared" si="39"/>
        <v>1</v>
      </c>
      <c r="X913" s="359"/>
      <c r="Y913" s="359"/>
      <c r="Z913" s="359"/>
      <c r="AA913" s="359"/>
      <c r="AB913" s="359"/>
      <c r="AC913" s="359"/>
      <c r="AD913" s="359"/>
    </row>
    <row r="914" spans="1:30" s="217" customFormat="1" ht="12">
      <c r="A914" s="364">
        <f t="shared" si="35"/>
        <v>910</v>
      </c>
      <c r="B914" s="361" t="s">
        <v>3160</v>
      </c>
      <c r="C914" s="361" t="s">
        <v>2882</v>
      </c>
      <c r="D914" s="362" t="s">
        <v>1104</v>
      </c>
      <c r="E914" s="361">
        <v>1978</v>
      </c>
      <c r="F914" s="361" t="s">
        <v>390</v>
      </c>
      <c r="G914" s="363" t="s">
        <v>2883</v>
      </c>
      <c r="H914" s="203"/>
      <c r="I914" s="196"/>
      <c r="J914" s="227"/>
      <c r="K914" s="446"/>
      <c r="L914" s="255">
        <v>0.037523148148148146</v>
      </c>
      <c r="M914" s="198"/>
      <c r="N914" s="485">
        <f>H914+I914+J914+K914+L914+M914</f>
        <v>0.037523148148148146</v>
      </c>
      <c r="O914" s="424"/>
      <c r="P914" s="199"/>
      <c r="Q914" s="205"/>
      <c r="R914" s="457"/>
      <c r="S914" s="200">
        <v>1</v>
      </c>
      <c r="T914" s="200"/>
      <c r="U914" s="474">
        <f t="shared" si="38"/>
        <v>1</v>
      </c>
      <c r="V914" s="359">
        <v>1</v>
      </c>
      <c r="W914" s="359">
        <f t="shared" si="39"/>
        <v>1</v>
      </c>
      <c r="X914" s="359"/>
      <c r="Y914" s="359"/>
      <c r="Z914" s="359"/>
      <c r="AA914" s="359"/>
      <c r="AB914" s="359"/>
      <c r="AC914" s="359"/>
      <c r="AD914" s="359"/>
    </row>
    <row r="915" spans="1:30" s="217" customFormat="1" ht="12">
      <c r="A915" s="364">
        <f t="shared" si="35"/>
        <v>911</v>
      </c>
      <c r="B915" s="362" t="s">
        <v>3183</v>
      </c>
      <c r="C915" s="362" t="s">
        <v>3842</v>
      </c>
      <c r="D915" s="362" t="s">
        <v>1104</v>
      </c>
      <c r="E915" s="362">
        <v>1960</v>
      </c>
      <c r="F915" s="362" t="s">
        <v>390</v>
      </c>
      <c r="G915" s="365" t="s">
        <v>109</v>
      </c>
      <c r="H915" s="203"/>
      <c r="I915" s="207"/>
      <c r="J915" s="227"/>
      <c r="K915" s="446"/>
      <c r="L915" s="255">
        <v>0.0375462962962963</v>
      </c>
      <c r="M915" s="198"/>
      <c r="N915" s="485">
        <f>H915+I915+J915+K915+L915+M915</f>
        <v>0.0375462962962963</v>
      </c>
      <c r="O915" s="424"/>
      <c r="P915" s="199"/>
      <c r="Q915" s="205"/>
      <c r="R915" s="457"/>
      <c r="S915" s="200">
        <v>1</v>
      </c>
      <c r="T915" s="200"/>
      <c r="U915" s="474">
        <f t="shared" si="38"/>
        <v>1</v>
      </c>
      <c r="V915" s="359">
        <v>1</v>
      </c>
      <c r="W915" s="359">
        <f t="shared" si="39"/>
        <v>1</v>
      </c>
      <c r="X915" s="359"/>
      <c r="Y915" s="359"/>
      <c r="Z915" s="359"/>
      <c r="AA915" s="359"/>
      <c r="AB915" s="359"/>
      <c r="AC915" s="359"/>
      <c r="AD915" s="359"/>
    </row>
    <row r="916" spans="1:30" s="217" customFormat="1" ht="12">
      <c r="A916" s="364">
        <f t="shared" si="35"/>
        <v>912</v>
      </c>
      <c r="B916" s="361" t="s">
        <v>3166</v>
      </c>
      <c r="C916" s="361" t="s">
        <v>179</v>
      </c>
      <c r="D916" s="362" t="s">
        <v>1104</v>
      </c>
      <c r="E916" s="361">
        <v>1987</v>
      </c>
      <c r="F916" s="361" t="s">
        <v>390</v>
      </c>
      <c r="G916" s="363" t="s">
        <v>1382</v>
      </c>
      <c r="H916" s="203"/>
      <c r="I916" s="196"/>
      <c r="J916" s="227"/>
      <c r="K916" s="446"/>
      <c r="L916" s="255">
        <v>0.0375462962962963</v>
      </c>
      <c r="M916" s="198"/>
      <c r="N916" s="485">
        <f>H916+I916+J916+K916+L916+M916</f>
        <v>0.0375462962962963</v>
      </c>
      <c r="O916" s="424"/>
      <c r="P916" s="199"/>
      <c r="Q916" s="205"/>
      <c r="R916" s="457"/>
      <c r="S916" s="200">
        <v>1</v>
      </c>
      <c r="T916" s="200"/>
      <c r="U916" s="474">
        <f t="shared" si="38"/>
        <v>1</v>
      </c>
      <c r="V916" s="359">
        <v>1</v>
      </c>
      <c r="W916" s="359">
        <f t="shared" si="39"/>
        <v>1</v>
      </c>
      <c r="X916" s="359"/>
      <c r="Y916" s="359"/>
      <c r="Z916" s="359"/>
      <c r="AA916" s="359"/>
      <c r="AB916" s="359"/>
      <c r="AC916" s="359"/>
      <c r="AD916" s="359"/>
    </row>
    <row r="917" spans="1:30" s="367" customFormat="1" ht="12">
      <c r="A917" s="364">
        <f t="shared" si="35"/>
        <v>913</v>
      </c>
      <c r="B917" s="375" t="s">
        <v>1968</v>
      </c>
      <c r="C917" s="375" t="s">
        <v>27</v>
      </c>
      <c r="D917" s="375" t="s">
        <v>1104</v>
      </c>
      <c r="E917" s="375">
        <v>1986</v>
      </c>
      <c r="F917" s="361" t="s">
        <v>390</v>
      </c>
      <c r="G917" s="376" t="s">
        <v>71</v>
      </c>
      <c r="H917" s="203"/>
      <c r="I917" s="223"/>
      <c r="J917" s="227">
        <v>0.037662037037037036</v>
      </c>
      <c r="K917" s="446"/>
      <c r="L917" s="198"/>
      <c r="M917" s="198"/>
      <c r="N917" s="485">
        <f>H917+I917+J917+K917+L917+M917</f>
        <v>0.037662037037037036</v>
      </c>
      <c r="O917" s="424"/>
      <c r="P917" s="199"/>
      <c r="Q917" s="205">
        <v>1</v>
      </c>
      <c r="R917" s="457"/>
      <c r="S917" s="200"/>
      <c r="T917" s="200"/>
      <c r="U917" s="474">
        <f t="shared" si="38"/>
        <v>1</v>
      </c>
      <c r="V917" s="358">
        <v>1</v>
      </c>
      <c r="W917" s="359">
        <f t="shared" si="39"/>
        <v>1</v>
      </c>
      <c r="X917" s="366"/>
      <c r="Y917" s="366"/>
      <c r="Z917" s="366"/>
      <c r="AA917" s="366"/>
      <c r="AB917" s="366"/>
      <c r="AC917" s="366"/>
      <c r="AD917" s="366"/>
    </row>
    <row r="918" spans="1:30" s="217" customFormat="1" ht="12">
      <c r="A918" s="364">
        <f t="shared" si="35"/>
        <v>914</v>
      </c>
      <c r="B918" s="361" t="s">
        <v>3187</v>
      </c>
      <c r="C918" s="361" t="s">
        <v>3785</v>
      </c>
      <c r="D918" s="362" t="s">
        <v>1104</v>
      </c>
      <c r="E918" s="361">
        <v>1986</v>
      </c>
      <c r="F918" s="361" t="s">
        <v>390</v>
      </c>
      <c r="G918" s="363" t="s">
        <v>2891</v>
      </c>
      <c r="H918" s="203"/>
      <c r="I918" s="196"/>
      <c r="J918" s="227"/>
      <c r="K918" s="446"/>
      <c r="L918" s="255">
        <v>0.037662037037037036</v>
      </c>
      <c r="M918" s="198"/>
      <c r="N918" s="485">
        <f>H918+I918+J918+K918+L918+M918</f>
        <v>0.037662037037037036</v>
      </c>
      <c r="O918" s="424"/>
      <c r="P918" s="199"/>
      <c r="Q918" s="205"/>
      <c r="R918" s="458"/>
      <c r="S918" s="200">
        <v>1</v>
      </c>
      <c r="T918" s="200"/>
      <c r="U918" s="474">
        <f t="shared" si="38"/>
        <v>1</v>
      </c>
      <c r="V918" s="359">
        <v>1</v>
      </c>
      <c r="W918" s="359">
        <f t="shared" si="39"/>
        <v>1</v>
      </c>
      <c r="X918" s="359"/>
      <c r="Y918" s="359"/>
      <c r="Z918" s="359"/>
      <c r="AA918" s="359"/>
      <c r="AB918" s="359"/>
      <c r="AC918" s="359"/>
      <c r="AD918" s="359"/>
    </row>
    <row r="919" spans="1:30" s="217" customFormat="1" ht="12">
      <c r="A919" s="364">
        <f t="shared" si="35"/>
        <v>915</v>
      </c>
      <c r="B919" s="361" t="s">
        <v>1866</v>
      </c>
      <c r="C919" s="361" t="s">
        <v>179</v>
      </c>
      <c r="D919" s="362" t="s">
        <v>1104</v>
      </c>
      <c r="E919" s="361" t="s">
        <v>123</v>
      </c>
      <c r="F919" s="361" t="s">
        <v>390</v>
      </c>
      <c r="G919" s="363" t="s">
        <v>73</v>
      </c>
      <c r="H919" s="203"/>
      <c r="I919" s="196"/>
      <c r="J919" s="227"/>
      <c r="K919" s="446">
        <v>0.03767361111111111</v>
      </c>
      <c r="L919" s="198"/>
      <c r="M919" s="198"/>
      <c r="N919" s="485">
        <f>H919+I919+J919+K919+L919+M919</f>
        <v>0.03767361111111111</v>
      </c>
      <c r="O919" s="424"/>
      <c r="P919" s="199"/>
      <c r="Q919" s="205"/>
      <c r="R919" s="458">
        <v>1</v>
      </c>
      <c r="S919" s="200"/>
      <c r="T919" s="200"/>
      <c r="U919" s="474">
        <f t="shared" si="38"/>
        <v>1</v>
      </c>
      <c r="V919" s="358">
        <v>1</v>
      </c>
      <c r="W919" s="359">
        <f t="shared" si="39"/>
        <v>1</v>
      </c>
      <c r="X919" s="359"/>
      <c r="Y919" s="359"/>
      <c r="Z919" s="359"/>
      <c r="AA919" s="359"/>
      <c r="AB919" s="359"/>
      <c r="AC919" s="359"/>
      <c r="AD919" s="359"/>
    </row>
    <row r="920" spans="1:30" s="217" customFormat="1" ht="12">
      <c r="A920" s="364">
        <f t="shared" si="35"/>
        <v>916</v>
      </c>
      <c r="B920" s="361" t="s">
        <v>252</v>
      </c>
      <c r="C920" s="361" t="s">
        <v>3774</v>
      </c>
      <c r="D920" s="362" t="s">
        <v>1104</v>
      </c>
      <c r="E920" s="361" t="s">
        <v>3755</v>
      </c>
      <c r="F920" s="361" t="s">
        <v>390</v>
      </c>
      <c r="G920" s="363" t="s">
        <v>253</v>
      </c>
      <c r="H920" s="203"/>
      <c r="I920" s="196">
        <v>0.03767361111111111</v>
      </c>
      <c r="J920" s="227"/>
      <c r="K920" s="446"/>
      <c r="L920" s="198"/>
      <c r="M920" s="198"/>
      <c r="N920" s="485">
        <f>H920+I920+J920+K920+L920+M920</f>
        <v>0.03767361111111111</v>
      </c>
      <c r="O920" s="424"/>
      <c r="P920" s="199">
        <v>1</v>
      </c>
      <c r="Q920" s="205"/>
      <c r="R920" s="458"/>
      <c r="S920" s="200"/>
      <c r="T920" s="200"/>
      <c r="U920" s="474">
        <f t="shared" si="38"/>
        <v>1</v>
      </c>
      <c r="V920" s="358">
        <v>1</v>
      </c>
      <c r="W920" s="359">
        <f t="shared" si="39"/>
        <v>1</v>
      </c>
      <c r="X920" s="359"/>
      <c r="Y920" s="359"/>
      <c r="Z920" s="359"/>
      <c r="AA920" s="359"/>
      <c r="AB920" s="359"/>
      <c r="AC920" s="359"/>
      <c r="AD920" s="359"/>
    </row>
    <row r="921" spans="1:30" s="319" customFormat="1" ht="12">
      <c r="A921" s="320">
        <f t="shared" si="35"/>
        <v>917</v>
      </c>
      <c r="B921" s="328" t="s">
        <v>989</v>
      </c>
      <c r="C921" s="328" t="s">
        <v>3804</v>
      </c>
      <c r="D921" s="321" t="s">
        <v>1103</v>
      </c>
      <c r="E921" s="328">
        <v>1964</v>
      </c>
      <c r="F921" s="328" t="s">
        <v>390</v>
      </c>
      <c r="G921" s="329" t="s">
        <v>3714</v>
      </c>
      <c r="H921" s="209">
        <v>0.037696759259259256</v>
      </c>
      <c r="I921" s="210"/>
      <c r="J921" s="228"/>
      <c r="K921" s="447"/>
      <c r="L921" s="299"/>
      <c r="M921" s="198"/>
      <c r="N921" s="486">
        <f>H921+I921+J921+K921+L921+M921</f>
        <v>0.037696759259259256</v>
      </c>
      <c r="O921" s="426">
        <v>1</v>
      </c>
      <c r="P921" s="232"/>
      <c r="Q921" s="234"/>
      <c r="R921" s="459"/>
      <c r="S921" s="202"/>
      <c r="T921" s="200"/>
      <c r="U921" s="472">
        <f t="shared" si="38"/>
        <v>1</v>
      </c>
      <c r="V921" s="316">
        <v>1</v>
      </c>
      <c r="W921" s="359">
        <f t="shared" si="39"/>
        <v>1</v>
      </c>
      <c r="X921" s="317"/>
      <c r="Y921" s="317"/>
      <c r="Z921" s="317"/>
      <c r="AA921" s="317"/>
      <c r="AB921" s="317"/>
      <c r="AC921" s="317"/>
      <c r="AD921" s="317"/>
    </row>
    <row r="922" spans="1:30" s="217" customFormat="1" ht="12">
      <c r="A922" s="364">
        <f t="shared" si="35"/>
        <v>918</v>
      </c>
      <c r="B922" s="361" t="s">
        <v>1867</v>
      </c>
      <c r="C922" s="361" t="s">
        <v>3842</v>
      </c>
      <c r="D922" s="362" t="s">
        <v>1104</v>
      </c>
      <c r="E922" s="361" t="s">
        <v>3792</v>
      </c>
      <c r="F922" s="361" t="s">
        <v>390</v>
      </c>
      <c r="G922" s="363" t="s">
        <v>1868</v>
      </c>
      <c r="H922" s="203"/>
      <c r="I922" s="196"/>
      <c r="J922" s="227"/>
      <c r="K922" s="446">
        <v>0.03770833333333333</v>
      </c>
      <c r="L922" s="198"/>
      <c r="M922" s="198"/>
      <c r="N922" s="485">
        <f>H922+I922+J922+K922+L922+M922</f>
        <v>0.03770833333333333</v>
      </c>
      <c r="O922" s="424"/>
      <c r="P922" s="199"/>
      <c r="Q922" s="205"/>
      <c r="R922" s="457">
        <v>1</v>
      </c>
      <c r="S922" s="200"/>
      <c r="T922" s="200"/>
      <c r="U922" s="474">
        <f t="shared" si="38"/>
        <v>1</v>
      </c>
      <c r="V922" s="374">
        <v>1</v>
      </c>
      <c r="W922" s="359">
        <f t="shared" si="39"/>
        <v>1</v>
      </c>
      <c r="X922" s="359"/>
      <c r="Y922" s="359"/>
      <c r="Z922" s="359"/>
      <c r="AA922" s="359"/>
      <c r="AB922" s="359"/>
      <c r="AC922" s="359"/>
      <c r="AD922" s="359"/>
    </row>
    <row r="923" spans="1:30" s="217" customFormat="1" ht="12">
      <c r="A923" s="364">
        <f t="shared" si="35"/>
        <v>919</v>
      </c>
      <c r="B923" s="361" t="s">
        <v>3208</v>
      </c>
      <c r="C923" s="361" t="s">
        <v>3718</v>
      </c>
      <c r="D923" s="362" t="s">
        <v>1104</v>
      </c>
      <c r="E923" s="361">
        <v>1980</v>
      </c>
      <c r="F923" s="361" t="s">
        <v>390</v>
      </c>
      <c r="G923" s="363" t="s">
        <v>515</v>
      </c>
      <c r="H923" s="203"/>
      <c r="I923" s="196"/>
      <c r="J923" s="227"/>
      <c r="K923" s="446"/>
      <c r="L923" s="255">
        <v>0.037731481481481484</v>
      </c>
      <c r="M923" s="198"/>
      <c r="N923" s="485">
        <f>H923+I923+J923+K923+L923+M923</f>
        <v>0.037731481481481484</v>
      </c>
      <c r="O923" s="424"/>
      <c r="P923" s="199"/>
      <c r="Q923" s="205"/>
      <c r="R923" s="458"/>
      <c r="S923" s="200">
        <v>1</v>
      </c>
      <c r="T923" s="200"/>
      <c r="U923" s="474">
        <f t="shared" si="38"/>
        <v>1</v>
      </c>
      <c r="V923" s="359">
        <v>1</v>
      </c>
      <c r="W923" s="359">
        <f t="shared" si="39"/>
        <v>1</v>
      </c>
      <c r="X923" s="359"/>
      <c r="Y923" s="359"/>
      <c r="Z923" s="359"/>
      <c r="AA923" s="359"/>
      <c r="AB923" s="359"/>
      <c r="AC923" s="359"/>
      <c r="AD923" s="359"/>
    </row>
    <row r="924" spans="1:30" s="217" customFormat="1" ht="12">
      <c r="A924" s="364">
        <f t="shared" si="35"/>
        <v>920</v>
      </c>
      <c r="B924" s="361" t="s">
        <v>3213</v>
      </c>
      <c r="C924" s="361" t="s">
        <v>3728</v>
      </c>
      <c r="D924" s="362" t="s">
        <v>1104</v>
      </c>
      <c r="E924" s="361">
        <v>1953</v>
      </c>
      <c r="F924" s="361" t="s">
        <v>390</v>
      </c>
      <c r="G924" s="363" t="s">
        <v>3758</v>
      </c>
      <c r="H924" s="203"/>
      <c r="I924" s="196"/>
      <c r="J924" s="227"/>
      <c r="K924" s="446"/>
      <c r="L924" s="255">
        <v>0.037766203703703705</v>
      </c>
      <c r="M924" s="198"/>
      <c r="N924" s="485">
        <f>H924+I924+J924+K924+L924+M924</f>
        <v>0.037766203703703705</v>
      </c>
      <c r="O924" s="424"/>
      <c r="P924" s="199"/>
      <c r="Q924" s="205"/>
      <c r="R924" s="458"/>
      <c r="S924" s="200">
        <v>1</v>
      </c>
      <c r="T924" s="200"/>
      <c r="U924" s="474">
        <f t="shared" si="38"/>
        <v>1</v>
      </c>
      <c r="V924" s="359">
        <v>1</v>
      </c>
      <c r="W924" s="359">
        <f t="shared" si="39"/>
        <v>1</v>
      </c>
      <c r="X924" s="359"/>
      <c r="Y924" s="359"/>
      <c r="Z924" s="359"/>
      <c r="AA924" s="359"/>
      <c r="AB924" s="359"/>
      <c r="AC924" s="359"/>
      <c r="AD924" s="359"/>
    </row>
    <row r="925" spans="1:30" s="217" customFormat="1" ht="12">
      <c r="A925" s="364">
        <f t="shared" si="35"/>
        <v>921</v>
      </c>
      <c r="B925" s="378" t="s">
        <v>1594</v>
      </c>
      <c r="C925" s="378" t="s">
        <v>3770</v>
      </c>
      <c r="D925" s="362" t="s">
        <v>1104</v>
      </c>
      <c r="E925" s="378">
        <v>1964</v>
      </c>
      <c r="F925" s="362" t="s">
        <v>390</v>
      </c>
      <c r="G925" s="379" t="s">
        <v>2878</v>
      </c>
      <c r="H925" s="211"/>
      <c r="I925" s="207"/>
      <c r="J925" s="227"/>
      <c r="K925" s="446"/>
      <c r="L925" s="255">
        <v>0.03778935185185185</v>
      </c>
      <c r="M925" s="198"/>
      <c r="N925" s="485">
        <f>H925+I925+J925+K925+L925+M925</f>
        <v>0.03778935185185185</v>
      </c>
      <c r="O925" s="424"/>
      <c r="P925" s="199"/>
      <c r="Q925" s="205"/>
      <c r="R925" s="458"/>
      <c r="S925" s="200">
        <v>1</v>
      </c>
      <c r="T925" s="200"/>
      <c r="U925" s="474">
        <f t="shared" si="38"/>
        <v>1</v>
      </c>
      <c r="V925" s="359">
        <v>1</v>
      </c>
      <c r="W925" s="359">
        <f t="shared" si="39"/>
        <v>1</v>
      </c>
      <c r="X925" s="359"/>
      <c r="Y925" s="359"/>
      <c r="Z925" s="359"/>
      <c r="AA925" s="359"/>
      <c r="AB925" s="359"/>
      <c r="AC925" s="359"/>
      <c r="AD925" s="359"/>
    </row>
    <row r="926" spans="1:30" s="217" customFormat="1" ht="12">
      <c r="A926" s="364">
        <f t="shared" si="35"/>
        <v>922</v>
      </c>
      <c r="B926" s="208" t="s">
        <v>3202</v>
      </c>
      <c r="C926" s="208" t="s">
        <v>3800</v>
      </c>
      <c r="D926" s="208" t="s">
        <v>1104</v>
      </c>
      <c r="E926" s="372">
        <v>1969</v>
      </c>
      <c r="F926" s="208" t="s">
        <v>390</v>
      </c>
      <c r="G926" s="373" t="s">
        <v>3825</v>
      </c>
      <c r="H926" s="225"/>
      <c r="I926" s="199"/>
      <c r="J926" s="227"/>
      <c r="K926" s="446"/>
      <c r="L926" s="255">
        <v>0.03783564814814815</v>
      </c>
      <c r="M926" s="208"/>
      <c r="N926" s="485">
        <f>H926+I926+J926+K926+L926+M926</f>
        <v>0.03783564814814815</v>
      </c>
      <c r="O926" s="424"/>
      <c r="P926" s="199"/>
      <c r="Q926" s="205"/>
      <c r="R926" s="458"/>
      <c r="S926" s="200">
        <v>1</v>
      </c>
      <c r="T926" s="200"/>
      <c r="U926" s="474">
        <f t="shared" si="38"/>
        <v>1</v>
      </c>
      <c r="V926" s="358">
        <v>1</v>
      </c>
      <c r="W926" s="359">
        <f t="shared" si="39"/>
        <v>1</v>
      </c>
      <c r="X926" s="359"/>
      <c r="Y926" s="359"/>
      <c r="Z926" s="359"/>
      <c r="AA926" s="359"/>
      <c r="AB926" s="359"/>
      <c r="AC926" s="359"/>
      <c r="AD926" s="359"/>
    </row>
    <row r="927" spans="1:30" s="217" customFormat="1" ht="12">
      <c r="A927" s="364">
        <f t="shared" si="35"/>
        <v>923</v>
      </c>
      <c r="B927" s="361" t="s">
        <v>1870</v>
      </c>
      <c r="C927" s="361" t="s">
        <v>3778</v>
      </c>
      <c r="D927" s="362" t="s">
        <v>1104</v>
      </c>
      <c r="E927" s="361" t="s">
        <v>3792</v>
      </c>
      <c r="F927" s="361" t="s">
        <v>390</v>
      </c>
      <c r="G927" s="363" t="s">
        <v>109</v>
      </c>
      <c r="H927" s="203"/>
      <c r="I927" s="196"/>
      <c r="J927" s="227"/>
      <c r="K927" s="446">
        <v>0.03785879629629629</v>
      </c>
      <c r="L927" s="198"/>
      <c r="M927" s="198"/>
      <c r="N927" s="485">
        <f>H927+I927+J927+K927+L927+M927</f>
        <v>0.03785879629629629</v>
      </c>
      <c r="O927" s="424"/>
      <c r="P927" s="199"/>
      <c r="Q927" s="205"/>
      <c r="R927" s="458">
        <v>1</v>
      </c>
      <c r="S927" s="200"/>
      <c r="T927" s="200"/>
      <c r="U927" s="474">
        <f t="shared" si="38"/>
        <v>1</v>
      </c>
      <c r="V927" s="358">
        <v>1</v>
      </c>
      <c r="W927" s="359">
        <f t="shared" si="39"/>
        <v>1</v>
      </c>
      <c r="X927" s="359"/>
      <c r="Y927" s="359"/>
      <c r="Z927" s="359"/>
      <c r="AA927" s="359"/>
      <c r="AB927" s="359"/>
      <c r="AC927" s="359"/>
      <c r="AD927" s="359"/>
    </row>
    <row r="928" spans="1:30" s="319" customFormat="1" ht="12">
      <c r="A928" s="320">
        <f t="shared" si="35"/>
        <v>924</v>
      </c>
      <c r="B928" s="324" t="s">
        <v>3216</v>
      </c>
      <c r="C928" s="324" t="s">
        <v>1394</v>
      </c>
      <c r="D928" s="324" t="s">
        <v>1103</v>
      </c>
      <c r="E928" s="324">
        <v>1969</v>
      </c>
      <c r="F928" s="324" t="s">
        <v>390</v>
      </c>
      <c r="G928" s="327" t="s">
        <v>3779</v>
      </c>
      <c r="H928" s="206"/>
      <c r="I928" s="248"/>
      <c r="J928" s="229"/>
      <c r="K928" s="448"/>
      <c r="L928" s="270">
        <v>0.0378587962962963</v>
      </c>
      <c r="M928" s="283"/>
      <c r="N928" s="486">
        <f>H928+I928+J928+K928+L928+M928</f>
        <v>0.0378587962962963</v>
      </c>
      <c r="O928" s="427"/>
      <c r="P928" s="245"/>
      <c r="Q928" s="247"/>
      <c r="R928" s="460"/>
      <c r="S928" s="214">
        <v>1</v>
      </c>
      <c r="T928" s="214"/>
      <c r="U928" s="475">
        <f t="shared" si="38"/>
        <v>1</v>
      </c>
      <c r="V928" s="334">
        <v>1</v>
      </c>
      <c r="W928" s="359">
        <f t="shared" si="39"/>
        <v>1</v>
      </c>
      <c r="X928" s="317"/>
      <c r="Y928" s="317"/>
      <c r="Z928" s="317"/>
      <c r="AA928" s="317"/>
      <c r="AB928" s="317"/>
      <c r="AC928" s="317"/>
      <c r="AD928" s="317"/>
    </row>
    <row r="929" spans="1:30" s="217" customFormat="1" ht="12">
      <c r="A929" s="364">
        <f t="shared" si="35"/>
        <v>925</v>
      </c>
      <c r="B929" s="362" t="s">
        <v>1871</v>
      </c>
      <c r="C929" s="362" t="s">
        <v>197</v>
      </c>
      <c r="D929" s="362" t="s">
        <v>1104</v>
      </c>
      <c r="E929" s="362" t="s">
        <v>170</v>
      </c>
      <c r="F929" s="362" t="s">
        <v>390</v>
      </c>
      <c r="G929" s="365" t="s">
        <v>1872</v>
      </c>
      <c r="H929" s="203"/>
      <c r="I929" s="207"/>
      <c r="J929" s="227"/>
      <c r="K929" s="446">
        <v>0.037893518518518514</v>
      </c>
      <c r="L929" s="198"/>
      <c r="M929" s="198"/>
      <c r="N929" s="485">
        <f>H929+I929+J929+K929+L929+M929</f>
        <v>0.037893518518518514</v>
      </c>
      <c r="O929" s="424"/>
      <c r="P929" s="199"/>
      <c r="Q929" s="205"/>
      <c r="R929" s="458">
        <v>1</v>
      </c>
      <c r="S929" s="200"/>
      <c r="T929" s="200"/>
      <c r="U929" s="474">
        <f t="shared" si="38"/>
        <v>1</v>
      </c>
      <c r="V929" s="359">
        <v>1</v>
      </c>
      <c r="W929" s="359">
        <f t="shared" si="39"/>
        <v>1</v>
      </c>
      <c r="X929" s="359"/>
      <c r="Y929" s="359"/>
      <c r="Z929" s="359"/>
      <c r="AA929" s="359"/>
      <c r="AB929" s="359"/>
      <c r="AC929" s="359"/>
      <c r="AD929" s="359"/>
    </row>
    <row r="930" spans="1:30" s="319" customFormat="1" ht="12">
      <c r="A930" s="320">
        <f t="shared" si="35"/>
        <v>926</v>
      </c>
      <c r="B930" s="324" t="s">
        <v>3748</v>
      </c>
      <c r="C930" s="324" t="s">
        <v>257</v>
      </c>
      <c r="D930" s="324" t="s">
        <v>1103</v>
      </c>
      <c r="E930" s="324" t="s">
        <v>3787</v>
      </c>
      <c r="F930" s="324" t="s">
        <v>390</v>
      </c>
      <c r="G930" s="327" t="s">
        <v>3750</v>
      </c>
      <c r="H930" s="206"/>
      <c r="I930" s="248"/>
      <c r="J930" s="229"/>
      <c r="K930" s="448">
        <v>0.037939814814814815</v>
      </c>
      <c r="L930" s="299"/>
      <c r="M930" s="198"/>
      <c r="N930" s="486">
        <f>H930+I930+J930+K930+L930+M930</f>
        <v>0.037939814814814815</v>
      </c>
      <c r="O930" s="427"/>
      <c r="P930" s="245"/>
      <c r="Q930" s="247"/>
      <c r="R930" s="461">
        <v>1</v>
      </c>
      <c r="S930" s="202"/>
      <c r="T930" s="200"/>
      <c r="U930" s="475">
        <f t="shared" si="38"/>
        <v>1</v>
      </c>
      <c r="V930" s="316">
        <v>1</v>
      </c>
      <c r="W930" s="359">
        <f t="shared" si="39"/>
        <v>1</v>
      </c>
      <c r="X930" s="317"/>
      <c r="Y930" s="317"/>
      <c r="Z930" s="317"/>
      <c r="AA930" s="317"/>
      <c r="AB930" s="317"/>
      <c r="AC930" s="317"/>
      <c r="AD930" s="317"/>
    </row>
    <row r="931" spans="1:30" s="217" customFormat="1" ht="12">
      <c r="A931" s="364">
        <f t="shared" si="35"/>
        <v>927</v>
      </c>
      <c r="B931" s="362" t="s">
        <v>3136</v>
      </c>
      <c r="C931" s="362" t="s">
        <v>3778</v>
      </c>
      <c r="D931" s="362" t="s">
        <v>1104</v>
      </c>
      <c r="E931" s="362">
        <v>1963</v>
      </c>
      <c r="F931" s="362" t="s">
        <v>390</v>
      </c>
      <c r="G931" s="365" t="s">
        <v>1023</v>
      </c>
      <c r="H931" s="203"/>
      <c r="I931" s="207"/>
      <c r="J931" s="227"/>
      <c r="K931" s="446"/>
      <c r="L931" s="255">
        <v>0.037986111111111116</v>
      </c>
      <c r="M931" s="198"/>
      <c r="N931" s="485">
        <f>H931+I931+J931+K931+L931+M931</f>
        <v>0.037986111111111116</v>
      </c>
      <c r="O931" s="424"/>
      <c r="P931" s="199"/>
      <c r="Q931" s="205"/>
      <c r="R931" s="458"/>
      <c r="S931" s="200">
        <v>1</v>
      </c>
      <c r="T931" s="200"/>
      <c r="U931" s="474">
        <f t="shared" si="38"/>
        <v>1</v>
      </c>
      <c r="V931" s="359">
        <v>1</v>
      </c>
      <c r="W931" s="359">
        <f t="shared" si="39"/>
        <v>1</v>
      </c>
      <c r="X931" s="359"/>
      <c r="Y931" s="359"/>
      <c r="Z931" s="359"/>
      <c r="AA931" s="359"/>
      <c r="AB931" s="359"/>
      <c r="AC931" s="359"/>
      <c r="AD931" s="359"/>
    </row>
    <row r="932" spans="1:30" s="217" customFormat="1" ht="12">
      <c r="A932" s="364">
        <f t="shared" si="35"/>
        <v>928</v>
      </c>
      <c r="B932" s="361" t="s">
        <v>1755</v>
      </c>
      <c r="C932" s="361" t="s">
        <v>27</v>
      </c>
      <c r="D932" s="362" t="s">
        <v>1104</v>
      </c>
      <c r="E932" s="361">
        <v>1970</v>
      </c>
      <c r="F932" s="361" t="s">
        <v>390</v>
      </c>
      <c r="G932" s="363" t="s">
        <v>109</v>
      </c>
      <c r="H932" s="203"/>
      <c r="I932" s="196"/>
      <c r="J932" s="197"/>
      <c r="K932" s="446"/>
      <c r="L932" s="255">
        <v>0.03802083333333333</v>
      </c>
      <c r="M932" s="198"/>
      <c r="N932" s="485">
        <f>H932+I932+J932+K932+L932+M932</f>
        <v>0.03802083333333333</v>
      </c>
      <c r="O932" s="424"/>
      <c r="P932" s="199"/>
      <c r="Q932" s="205"/>
      <c r="R932" s="457"/>
      <c r="S932" s="200">
        <v>1</v>
      </c>
      <c r="T932" s="200"/>
      <c r="U932" s="474">
        <f t="shared" si="38"/>
        <v>1</v>
      </c>
      <c r="V932" s="359">
        <v>1</v>
      </c>
      <c r="W932" s="359">
        <f t="shared" si="39"/>
        <v>1</v>
      </c>
      <c r="X932" s="359"/>
      <c r="Y932" s="359"/>
      <c r="Z932" s="359"/>
      <c r="AA932" s="359"/>
      <c r="AB932" s="359"/>
      <c r="AC932" s="359"/>
      <c r="AD932" s="359"/>
    </row>
    <row r="933" spans="1:30" s="217" customFormat="1" ht="12">
      <c r="A933" s="364">
        <f t="shared" si="35"/>
        <v>929</v>
      </c>
      <c r="B933" s="362" t="s">
        <v>995</v>
      </c>
      <c r="C933" s="362" t="s">
        <v>3741</v>
      </c>
      <c r="D933" s="362" t="s">
        <v>1104</v>
      </c>
      <c r="E933" s="362">
        <v>1989</v>
      </c>
      <c r="F933" s="362" t="s">
        <v>390</v>
      </c>
      <c r="G933" s="365" t="s">
        <v>713</v>
      </c>
      <c r="H933" s="203">
        <v>0.03803240740740741</v>
      </c>
      <c r="I933" s="207"/>
      <c r="J933" s="227"/>
      <c r="K933" s="446"/>
      <c r="L933" s="198"/>
      <c r="M933" s="198"/>
      <c r="N933" s="485">
        <f>H933+I933+J933+K933+L933+M933</f>
        <v>0.03803240740740741</v>
      </c>
      <c r="O933" s="424">
        <v>1</v>
      </c>
      <c r="P933" s="199"/>
      <c r="Q933" s="205"/>
      <c r="R933" s="458"/>
      <c r="S933" s="200"/>
      <c r="T933" s="200"/>
      <c r="U933" s="474">
        <f t="shared" si="38"/>
        <v>1</v>
      </c>
      <c r="V933" s="358">
        <v>1</v>
      </c>
      <c r="W933" s="359">
        <f t="shared" si="39"/>
        <v>1</v>
      </c>
      <c r="X933" s="359"/>
      <c r="Y933" s="359"/>
      <c r="Z933" s="359"/>
      <c r="AA933" s="359"/>
      <c r="AB933" s="359"/>
      <c r="AC933" s="359"/>
      <c r="AD933" s="359"/>
    </row>
    <row r="934" spans="1:30" s="217" customFormat="1" ht="12">
      <c r="A934" s="364">
        <f t="shared" si="35"/>
        <v>930</v>
      </c>
      <c r="B934" s="208" t="s">
        <v>1875</v>
      </c>
      <c r="C934" s="208" t="s">
        <v>18</v>
      </c>
      <c r="D934" s="208" t="s">
        <v>1104</v>
      </c>
      <c r="E934" s="372" t="s">
        <v>3848</v>
      </c>
      <c r="F934" s="208" t="s">
        <v>390</v>
      </c>
      <c r="G934" s="373" t="s">
        <v>1647</v>
      </c>
      <c r="H934" s="225"/>
      <c r="I934" s="199"/>
      <c r="J934" s="227"/>
      <c r="K934" s="446">
        <v>0.03805555555555555</v>
      </c>
      <c r="L934" s="198"/>
      <c r="M934" s="208"/>
      <c r="N934" s="485">
        <f>H934+I934+J934+K934+L934+M934</f>
        <v>0.03805555555555555</v>
      </c>
      <c r="O934" s="424"/>
      <c r="P934" s="199"/>
      <c r="Q934" s="205"/>
      <c r="R934" s="458">
        <v>1</v>
      </c>
      <c r="S934" s="200"/>
      <c r="T934" s="200"/>
      <c r="U934" s="474">
        <f t="shared" si="38"/>
        <v>1</v>
      </c>
      <c r="V934" s="359">
        <v>1</v>
      </c>
      <c r="W934" s="359">
        <f t="shared" si="39"/>
        <v>1</v>
      </c>
      <c r="X934" s="359"/>
      <c r="Y934" s="359"/>
      <c r="Z934" s="359"/>
      <c r="AA934" s="359"/>
      <c r="AB934" s="359"/>
      <c r="AC934" s="359"/>
      <c r="AD934" s="359"/>
    </row>
    <row r="935" spans="1:30" s="217" customFormat="1" ht="12">
      <c r="A935" s="364">
        <f t="shared" si="35"/>
        <v>931</v>
      </c>
      <c r="B935" s="375" t="s">
        <v>1876</v>
      </c>
      <c r="C935" s="375" t="s">
        <v>41</v>
      </c>
      <c r="D935" s="375" t="s">
        <v>1104</v>
      </c>
      <c r="E935" s="375" t="s">
        <v>61</v>
      </c>
      <c r="F935" s="361" t="s">
        <v>390</v>
      </c>
      <c r="G935" s="376" t="s">
        <v>3734</v>
      </c>
      <c r="H935" s="203"/>
      <c r="I935" s="223"/>
      <c r="J935" s="227"/>
      <c r="K935" s="446">
        <v>0.03810185185185185</v>
      </c>
      <c r="L935" s="198"/>
      <c r="M935" s="198"/>
      <c r="N935" s="485">
        <f>H935+I935+J935+K935+L935+M935</f>
        <v>0.03810185185185185</v>
      </c>
      <c r="O935" s="424"/>
      <c r="P935" s="199"/>
      <c r="Q935" s="205"/>
      <c r="R935" s="457">
        <v>1</v>
      </c>
      <c r="S935" s="200"/>
      <c r="T935" s="200"/>
      <c r="U935" s="474">
        <f t="shared" si="38"/>
        <v>1</v>
      </c>
      <c r="V935" s="358">
        <v>1</v>
      </c>
      <c r="W935" s="359">
        <f t="shared" si="39"/>
        <v>1</v>
      </c>
      <c r="X935" s="359"/>
      <c r="Y935" s="359"/>
      <c r="Z935" s="359"/>
      <c r="AA935" s="359"/>
      <c r="AB935" s="359"/>
      <c r="AC935" s="359"/>
      <c r="AD935" s="359"/>
    </row>
    <row r="936" spans="1:30" s="217" customFormat="1" ht="12">
      <c r="A936" s="364">
        <f t="shared" si="35"/>
        <v>932</v>
      </c>
      <c r="B936" s="375" t="s">
        <v>1877</v>
      </c>
      <c r="C936" s="375" t="s">
        <v>3800</v>
      </c>
      <c r="D936" s="208" t="s">
        <v>1104</v>
      </c>
      <c r="E936" s="375" t="s">
        <v>3806</v>
      </c>
      <c r="F936" s="208" t="s">
        <v>390</v>
      </c>
      <c r="G936" s="376" t="s">
        <v>1537</v>
      </c>
      <c r="H936" s="203"/>
      <c r="I936" s="223"/>
      <c r="J936" s="227"/>
      <c r="K936" s="446">
        <v>0.038125</v>
      </c>
      <c r="L936" s="198"/>
      <c r="M936" s="198"/>
      <c r="N936" s="485">
        <f>H936+I936+J936+K936+L936+M936</f>
        <v>0.038125</v>
      </c>
      <c r="O936" s="424"/>
      <c r="P936" s="199"/>
      <c r="Q936" s="205"/>
      <c r="R936" s="457">
        <v>1</v>
      </c>
      <c r="S936" s="200"/>
      <c r="T936" s="200"/>
      <c r="U936" s="474">
        <f t="shared" si="38"/>
        <v>1</v>
      </c>
      <c r="V936" s="358">
        <v>1</v>
      </c>
      <c r="W936" s="359">
        <f t="shared" si="39"/>
        <v>1</v>
      </c>
      <c r="X936" s="359"/>
      <c r="Y936" s="359"/>
      <c r="Z936" s="359"/>
      <c r="AA936" s="359"/>
      <c r="AB936" s="359"/>
      <c r="AC936" s="359"/>
      <c r="AD936" s="359"/>
    </row>
    <row r="937" spans="1:30" s="319" customFormat="1" ht="12">
      <c r="A937" s="320">
        <f t="shared" si="35"/>
        <v>933</v>
      </c>
      <c r="B937" s="322" t="s">
        <v>1879</v>
      </c>
      <c r="C937" s="322" t="s">
        <v>3812</v>
      </c>
      <c r="D937" s="324" t="s">
        <v>1103</v>
      </c>
      <c r="E937" s="322" t="s">
        <v>3798</v>
      </c>
      <c r="F937" s="322" t="s">
        <v>390</v>
      </c>
      <c r="G937" s="332" t="s">
        <v>1880</v>
      </c>
      <c r="H937" s="206"/>
      <c r="I937" s="233"/>
      <c r="J937" s="228"/>
      <c r="K937" s="447">
        <v>0.03815972222222222</v>
      </c>
      <c r="L937" s="299"/>
      <c r="M937" s="198"/>
      <c r="N937" s="486">
        <f>H937+I937+J937+K937+L937+M937</f>
        <v>0.03815972222222222</v>
      </c>
      <c r="O937" s="426"/>
      <c r="P937" s="232"/>
      <c r="Q937" s="234"/>
      <c r="R937" s="459">
        <v>1</v>
      </c>
      <c r="S937" s="202"/>
      <c r="T937" s="200"/>
      <c r="U937" s="472">
        <f t="shared" si="38"/>
        <v>1</v>
      </c>
      <c r="V937" s="316">
        <v>1</v>
      </c>
      <c r="W937" s="359">
        <f t="shared" si="39"/>
        <v>1</v>
      </c>
      <c r="X937" s="317"/>
      <c r="Y937" s="317"/>
      <c r="Z937" s="317"/>
      <c r="AA937" s="317"/>
      <c r="AB937" s="317"/>
      <c r="AC937" s="317"/>
      <c r="AD937" s="317"/>
    </row>
    <row r="938" spans="1:30" s="217" customFormat="1" ht="12">
      <c r="A938" s="364">
        <f t="shared" si="35"/>
        <v>934</v>
      </c>
      <c r="B938" s="375" t="s">
        <v>3243</v>
      </c>
      <c r="C938" s="375" t="s">
        <v>150</v>
      </c>
      <c r="D938" s="208" t="s">
        <v>1104</v>
      </c>
      <c r="E938" s="375">
        <v>1973</v>
      </c>
      <c r="F938" s="208" t="s">
        <v>390</v>
      </c>
      <c r="G938" s="376" t="s">
        <v>13</v>
      </c>
      <c r="H938" s="203"/>
      <c r="I938" s="223"/>
      <c r="J938" s="227"/>
      <c r="K938" s="446"/>
      <c r="L938" s="255">
        <v>0.03817129629629629</v>
      </c>
      <c r="M938" s="198"/>
      <c r="N938" s="485">
        <f>H938+I938+J938+K938+L938+M938</f>
        <v>0.03817129629629629</v>
      </c>
      <c r="O938" s="424"/>
      <c r="P938" s="199"/>
      <c r="Q938" s="205"/>
      <c r="R938" s="457"/>
      <c r="S938" s="200">
        <v>1</v>
      </c>
      <c r="T938" s="200"/>
      <c r="U938" s="474">
        <f t="shared" si="38"/>
        <v>1</v>
      </c>
      <c r="V938" s="359">
        <v>1</v>
      </c>
      <c r="W938" s="359">
        <f t="shared" si="39"/>
        <v>1</v>
      </c>
      <c r="X938" s="359"/>
      <c r="Y938" s="359"/>
      <c r="Z938" s="359"/>
      <c r="AA938" s="359"/>
      <c r="AB938" s="359"/>
      <c r="AC938" s="359"/>
      <c r="AD938" s="359"/>
    </row>
    <row r="939" spans="1:30" s="217" customFormat="1" ht="12">
      <c r="A939" s="364">
        <f t="shared" si="35"/>
        <v>935</v>
      </c>
      <c r="B939" s="375" t="s">
        <v>3227</v>
      </c>
      <c r="C939" s="375" t="s">
        <v>85</v>
      </c>
      <c r="D939" s="208" t="s">
        <v>1104</v>
      </c>
      <c r="E939" s="375">
        <v>1953</v>
      </c>
      <c r="F939" s="208" t="s">
        <v>390</v>
      </c>
      <c r="G939" s="376" t="s">
        <v>2902</v>
      </c>
      <c r="H939" s="203"/>
      <c r="I939" s="223"/>
      <c r="J939" s="227"/>
      <c r="K939" s="446"/>
      <c r="L939" s="255">
        <v>0.03817129629629629</v>
      </c>
      <c r="M939" s="198"/>
      <c r="N939" s="485">
        <f>H939+I939+J939+K939+L939+M939</f>
        <v>0.03817129629629629</v>
      </c>
      <c r="O939" s="424"/>
      <c r="P939" s="199"/>
      <c r="Q939" s="205"/>
      <c r="R939" s="457"/>
      <c r="S939" s="200">
        <v>1</v>
      </c>
      <c r="T939" s="200"/>
      <c r="U939" s="474">
        <f t="shared" si="38"/>
        <v>1</v>
      </c>
      <c r="V939" s="359">
        <v>1</v>
      </c>
      <c r="W939" s="359">
        <f t="shared" si="39"/>
        <v>1</v>
      </c>
      <c r="X939" s="359"/>
      <c r="Y939" s="359"/>
      <c r="Z939" s="359"/>
      <c r="AA939" s="359"/>
      <c r="AB939" s="359"/>
      <c r="AC939" s="359"/>
      <c r="AD939" s="359"/>
    </row>
    <row r="940" spans="1:30" s="217" customFormat="1" ht="12">
      <c r="A940" s="364">
        <f t="shared" si="35"/>
        <v>936</v>
      </c>
      <c r="B940" s="361" t="s">
        <v>3246</v>
      </c>
      <c r="C940" s="361" t="s">
        <v>3744</v>
      </c>
      <c r="D940" s="362" t="s">
        <v>1104</v>
      </c>
      <c r="E940" s="361">
        <v>1980</v>
      </c>
      <c r="F940" s="361" t="s">
        <v>390</v>
      </c>
      <c r="G940" s="363" t="s">
        <v>3247</v>
      </c>
      <c r="H940" s="203"/>
      <c r="I940" s="196"/>
      <c r="J940" s="227"/>
      <c r="K940" s="446"/>
      <c r="L940" s="255">
        <v>0.03822916666666667</v>
      </c>
      <c r="M940" s="198"/>
      <c r="N940" s="485">
        <f>H940+I940+J940+K940+L940+M940</f>
        <v>0.03822916666666667</v>
      </c>
      <c r="O940" s="424"/>
      <c r="P940" s="199"/>
      <c r="Q940" s="205"/>
      <c r="R940" s="457"/>
      <c r="S940" s="200">
        <v>1</v>
      </c>
      <c r="T940" s="200"/>
      <c r="U940" s="474">
        <f t="shared" si="38"/>
        <v>1</v>
      </c>
      <c r="V940" s="359">
        <v>1</v>
      </c>
      <c r="W940" s="359">
        <f t="shared" si="39"/>
        <v>1</v>
      </c>
      <c r="X940" s="359"/>
      <c r="Y940" s="359"/>
      <c r="Z940" s="359"/>
      <c r="AA940" s="359"/>
      <c r="AB940" s="359"/>
      <c r="AC940" s="359"/>
      <c r="AD940" s="359"/>
    </row>
    <row r="941" spans="1:30" s="319" customFormat="1" ht="12">
      <c r="A941" s="320">
        <f t="shared" si="35"/>
        <v>937</v>
      </c>
      <c r="B941" s="321" t="s">
        <v>131</v>
      </c>
      <c r="C941" s="321" t="s">
        <v>132</v>
      </c>
      <c r="D941" s="321" t="s">
        <v>1103</v>
      </c>
      <c r="E941" s="321">
        <v>1974</v>
      </c>
      <c r="F941" s="322" t="s">
        <v>390</v>
      </c>
      <c r="G941" s="323" t="s">
        <v>3758</v>
      </c>
      <c r="H941" s="206"/>
      <c r="I941" s="201">
        <v>0.03822916666666667</v>
      </c>
      <c r="J941" s="228"/>
      <c r="K941" s="447"/>
      <c r="L941" s="299"/>
      <c r="M941" s="198"/>
      <c r="N941" s="486">
        <f>H941+I941+J941+K941+L941+M941</f>
        <v>0.03822916666666667</v>
      </c>
      <c r="O941" s="426"/>
      <c r="P941" s="232">
        <v>1</v>
      </c>
      <c r="Q941" s="234"/>
      <c r="R941" s="455"/>
      <c r="S941" s="202"/>
      <c r="T941" s="200"/>
      <c r="U941" s="472">
        <f t="shared" si="38"/>
        <v>1</v>
      </c>
      <c r="V941" s="316">
        <v>1</v>
      </c>
      <c r="W941" s="359">
        <f t="shared" si="39"/>
        <v>1</v>
      </c>
      <c r="X941" s="317"/>
      <c r="Y941" s="317"/>
      <c r="Z941" s="317"/>
      <c r="AA941" s="317"/>
      <c r="AB941" s="317"/>
      <c r="AC941" s="317"/>
      <c r="AD941" s="317"/>
    </row>
    <row r="942" spans="1:30" s="367" customFormat="1" ht="12">
      <c r="A942" s="364">
        <f t="shared" si="35"/>
        <v>938</v>
      </c>
      <c r="B942" s="362" t="s">
        <v>1003</v>
      </c>
      <c r="C942" s="362" t="s">
        <v>158</v>
      </c>
      <c r="D942" s="362" t="s">
        <v>1104</v>
      </c>
      <c r="E942" s="362">
        <v>1938</v>
      </c>
      <c r="F942" s="362" t="s">
        <v>390</v>
      </c>
      <c r="G942" s="365" t="s">
        <v>208</v>
      </c>
      <c r="H942" s="203">
        <v>0.03826388888888889</v>
      </c>
      <c r="I942" s="207"/>
      <c r="J942" s="227"/>
      <c r="K942" s="446"/>
      <c r="L942" s="198"/>
      <c r="M942" s="198"/>
      <c r="N942" s="485">
        <f>H942+I942+J942+K942+L942+M942</f>
        <v>0.03826388888888889</v>
      </c>
      <c r="O942" s="424">
        <v>1</v>
      </c>
      <c r="P942" s="199"/>
      <c r="Q942" s="205"/>
      <c r="R942" s="457"/>
      <c r="S942" s="200"/>
      <c r="T942" s="200"/>
      <c r="U942" s="474">
        <f t="shared" si="38"/>
        <v>1</v>
      </c>
      <c r="V942" s="358">
        <v>1</v>
      </c>
      <c r="W942" s="359">
        <f t="shared" si="39"/>
        <v>1</v>
      </c>
      <c r="X942" s="366"/>
      <c r="Y942" s="366"/>
      <c r="Z942" s="366"/>
      <c r="AA942" s="366"/>
      <c r="AB942" s="366"/>
      <c r="AC942" s="366"/>
      <c r="AD942" s="366"/>
    </row>
    <row r="943" spans="1:30" s="367" customFormat="1" ht="12">
      <c r="A943" s="364">
        <f t="shared" si="35"/>
        <v>939</v>
      </c>
      <c r="B943" s="361" t="s">
        <v>1879</v>
      </c>
      <c r="C943" s="361" t="s">
        <v>3850</v>
      </c>
      <c r="D943" s="362" t="s">
        <v>1104</v>
      </c>
      <c r="E943" s="361" t="s">
        <v>91</v>
      </c>
      <c r="F943" s="361" t="s">
        <v>390</v>
      </c>
      <c r="G943" s="363" t="s">
        <v>1880</v>
      </c>
      <c r="H943" s="203"/>
      <c r="I943" s="196"/>
      <c r="J943" s="227"/>
      <c r="K943" s="446">
        <v>0.03827546296296296</v>
      </c>
      <c r="L943" s="198"/>
      <c r="M943" s="198"/>
      <c r="N943" s="485">
        <f>H943+I943+J943+K943+L943+M943</f>
        <v>0.03827546296296296</v>
      </c>
      <c r="O943" s="424"/>
      <c r="P943" s="199"/>
      <c r="Q943" s="205"/>
      <c r="R943" s="457">
        <v>1</v>
      </c>
      <c r="S943" s="200"/>
      <c r="T943" s="200"/>
      <c r="U943" s="474">
        <f t="shared" si="38"/>
        <v>1</v>
      </c>
      <c r="V943" s="358">
        <v>1</v>
      </c>
      <c r="W943" s="359">
        <f t="shared" si="39"/>
        <v>1</v>
      </c>
      <c r="X943" s="366"/>
      <c r="Y943" s="366"/>
      <c r="Z943" s="366"/>
      <c r="AA943" s="366"/>
      <c r="AB943" s="366"/>
      <c r="AC943" s="366"/>
      <c r="AD943" s="366"/>
    </row>
    <row r="944" spans="1:30" s="217" customFormat="1" ht="12">
      <c r="A944" s="364">
        <f t="shared" si="35"/>
        <v>940</v>
      </c>
      <c r="B944" s="378" t="s">
        <v>3254</v>
      </c>
      <c r="C944" s="378" t="s">
        <v>104</v>
      </c>
      <c r="D944" s="362" t="s">
        <v>1104</v>
      </c>
      <c r="E944" s="378">
        <v>1956</v>
      </c>
      <c r="F944" s="362" t="s">
        <v>390</v>
      </c>
      <c r="G944" s="379" t="s">
        <v>3825</v>
      </c>
      <c r="H944" s="211"/>
      <c r="I944" s="207"/>
      <c r="J944" s="227"/>
      <c r="K944" s="446"/>
      <c r="L944" s="255">
        <v>0.038287037037037036</v>
      </c>
      <c r="M944" s="198"/>
      <c r="N944" s="485">
        <f>H944+I944+J944+K944+L944+M944</f>
        <v>0.038287037037037036</v>
      </c>
      <c r="O944" s="424"/>
      <c r="P944" s="199"/>
      <c r="Q944" s="205"/>
      <c r="R944" s="458"/>
      <c r="S944" s="200">
        <v>1</v>
      </c>
      <c r="T944" s="200"/>
      <c r="U944" s="474">
        <f t="shared" si="38"/>
        <v>1</v>
      </c>
      <c r="V944" s="359">
        <v>1</v>
      </c>
      <c r="W944" s="359">
        <f t="shared" si="39"/>
        <v>1</v>
      </c>
      <c r="X944" s="359"/>
      <c r="Y944" s="359"/>
      <c r="Z944" s="359"/>
      <c r="AA944" s="359"/>
      <c r="AB944" s="359"/>
      <c r="AC944" s="359"/>
      <c r="AD944" s="359"/>
    </row>
    <row r="945" spans="1:30" s="217" customFormat="1" ht="12">
      <c r="A945" s="364">
        <f t="shared" si="35"/>
        <v>941</v>
      </c>
      <c r="B945" s="361" t="s">
        <v>1993</v>
      </c>
      <c r="C945" s="361" t="s">
        <v>3842</v>
      </c>
      <c r="D945" s="362" t="s">
        <v>1104</v>
      </c>
      <c r="E945" s="361">
        <v>1972</v>
      </c>
      <c r="F945" s="361" t="s">
        <v>390</v>
      </c>
      <c r="G945" s="363" t="s">
        <v>3795</v>
      </c>
      <c r="H945" s="203"/>
      <c r="I945" s="196"/>
      <c r="J945" s="227">
        <v>0.038287037037037036</v>
      </c>
      <c r="K945" s="446"/>
      <c r="L945" s="198"/>
      <c r="M945" s="198"/>
      <c r="N945" s="485">
        <f>H945+I945+J945+K945+L945+M945</f>
        <v>0.038287037037037036</v>
      </c>
      <c r="O945" s="424"/>
      <c r="P945" s="199"/>
      <c r="Q945" s="205">
        <v>1</v>
      </c>
      <c r="R945" s="458"/>
      <c r="S945" s="200"/>
      <c r="T945" s="200"/>
      <c r="U945" s="474">
        <f t="shared" si="38"/>
        <v>1</v>
      </c>
      <c r="V945" s="358">
        <v>1</v>
      </c>
      <c r="W945" s="359">
        <f t="shared" si="39"/>
        <v>1</v>
      </c>
      <c r="X945" s="359"/>
      <c r="Y945" s="359"/>
      <c r="Z945" s="359"/>
      <c r="AA945" s="359"/>
      <c r="AB945" s="359"/>
      <c r="AC945" s="359"/>
      <c r="AD945" s="359"/>
    </row>
    <row r="946" spans="1:30" s="217" customFormat="1" ht="12">
      <c r="A946" s="364">
        <f t="shared" si="35"/>
        <v>942</v>
      </c>
      <c r="B946" s="361" t="s">
        <v>288</v>
      </c>
      <c r="C946" s="361" t="s">
        <v>3744</v>
      </c>
      <c r="D946" s="362" t="s">
        <v>1104</v>
      </c>
      <c r="E946" s="361">
        <v>1961</v>
      </c>
      <c r="F946" s="361" t="s">
        <v>390</v>
      </c>
      <c r="G946" s="363" t="s">
        <v>1184</v>
      </c>
      <c r="H946" s="203"/>
      <c r="I946" s="196"/>
      <c r="J946" s="227"/>
      <c r="K946" s="446"/>
      <c r="L946" s="255">
        <v>0.03833333333333334</v>
      </c>
      <c r="M946" s="198"/>
      <c r="N946" s="485">
        <f>H946+I946+J946+K946+L946+M946</f>
        <v>0.03833333333333334</v>
      </c>
      <c r="O946" s="424"/>
      <c r="P946" s="199"/>
      <c r="Q946" s="205"/>
      <c r="R946" s="458"/>
      <c r="S946" s="200">
        <v>1</v>
      </c>
      <c r="T946" s="200"/>
      <c r="U946" s="474">
        <f t="shared" si="38"/>
        <v>1</v>
      </c>
      <c r="V946" s="359">
        <v>1</v>
      </c>
      <c r="W946" s="359">
        <f t="shared" si="39"/>
        <v>1</v>
      </c>
      <c r="X946" s="359"/>
      <c r="Y946" s="359"/>
      <c r="Z946" s="359"/>
      <c r="AA946" s="359"/>
      <c r="AB946" s="359"/>
      <c r="AC946" s="359"/>
      <c r="AD946" s="359"/>
    </row>
    <row r="947" spans="1:30" s="217" customFormat="1" ht="12">
      <c r="A947" s="364">
        <f t="shared" si="35"/>
        <v>943</v>
      </c>
      <c r="B947" s="361" t="s">
        <v>3251</v>
      </c>
      <c r="C947" s="361" t="s">
        <v>3781</v>
      </c>
      <c r="D947" s="362" t="s">
        <v>1104</v>
      </c>
      <c r="E947" s="361">
        <v>1935</v>
      </c>
      <c r="F947" s="361" t="s">
        <v>390</v>
      </c>
      <c r="G947" s="363" t="s">
        <v>1610</v>
      </c>
      <c r="H947" s="203"/>
      <c r="I947" s="196"/>
      <c r="J947" s="227"/>
      <c r="K947" s="446"/>
      <c r="L947" s="255">
        <v>0.03836805555555555</v>
      </c>
      <c r="M947" s="198"/>
      <c r="N947" s="485">
        <f>H947+I947+J947+K947+L947+M947</f>
        <v>0.03836805555555555</v>
      </c>
      <c r="O947" s="424"/>
      <c r="P947" s="199"/>
      <c r="Q947" s="205"/>
      <c r="R947" s="458"/>
      <c r="S947" s="200">
        <v>1</v>
      </c>
      <c r="T947" s="200"/>
      <c r="U947" s="474">
        <f t="shared" si="38"/>
        <v>1</v>
      </c>
      <c r="V947" s="359">
        <v>1</v>
      </c>
      <c r="W947" s="359">
        <f t="shared" si="39"/>
        <v>1</v>
      </c>
      <c r="X947" s="359"/>
      <c r="Y947" s="359"/>
      <c r="Z947" s="359"/>
      <c r="AA947" s="359"/>
      <c r="AB947" s="359"/>
      <c r="AC947" s="359"/>
      <c r="AD947" s="359"/>
    </row>
    <row r="948" spans="1:30" s="319" customFormat="1" ht="12">
      <c r="A948" s="320">
        <f t="shared" si="35"/>
        <v>944</v>
      </c>
      <c r="B948" s="324" t="s">
        <v>1881</v>
      </c>
      <c r="C948" s="324" t="s">
        <v>1882</v>
      </c>
      <c r="D948" s="324" t="s">
        <v>1103</v>
      </c>
      <c r="E948" s="324" t="s">
        <v>111</v>
      </c>
      <c r="F948" s="324" t="s">
        <v>390</v>
      </c>
      <c r="G948" s="327" t="s">
        <v>118</v>
      </c>
      <c r="H948" s="206"/>
      <c r="I948" s="244"/>
      <c r="J948" s="229"/>
      <c r="K948" s="448">
        <v>0.03836805555555555</v>
      </c>
      <c r="L948" s="299"/>
      <c r="M948" s="198"/>
      <c r="N948" s="486">
        <f>H948+I948+J948+K948+L948+M948</f>
        <v>0.03836805555555555</v>
      </c>
      <c r="O948" s="427"/>
      <c r="P948" s="245"/>
      <c r="Q948" s="247"/>
      <c r="R948" s="460">
        <v>1</v>
      </c>
      <c r="S948" s="202"/>
      <c r="T948" s="200"/>
      <c r="U948" s="475">
        <f t="shared" si="38"/>
        <v>1</v>
      </c>
      <c r="V948" s="316">
        <v>1</v>
      </c>
      <c r="W948" s="359">
        <f t="shared" si="39"/>
        <v>1</v>
      </c>
      <c r="X948" s="317"/>
      <c r="Y948" s="317"/>
      <c r="Z948" s="317"/>
      <c r="AA948" s="317"/>
      <c r="AB948" s="317"/>
      <c r="AC948" s="317"/>
      <c r="AD948" s="317"/>
    </row>
    <row r="949" spans="1:30" s="217" customFormat="1" ht="12">
      <c r="A949" s="364">
        <f t="shared" si="35"/>
        <v>945</v>
      </c>
      <c r="B949" s="361" t="s">
        <v>1697</v>
      </c>
      <c r="C949" s="361" t="s">
        <v>3778</v>
      </c>
      <c r="D949" s="362" t="s">
        <v>1104</v>
      </c>
      <c r="E949" s="361">
        <v>1972</v>
      </c>
      <c r="F949" s="361" t="s">
        <v>390</v>
      </c>
      <c r="G949" s="363" t="s">
        <v>1914</v>
      </c>
      <c r="H949" s="203"/>
      <c r="I949" s="196"/>
      <c r="J949" s="227"/>
      <c r="K949" s="446"/>
      <c r="L949" s="255">
        <v>0.0383912037037037</v>
      </c>
      <c r="M949" s="198"/>
      <c r="N949" s="485">
        <f>H949+I949+J949+K949+L949+M949</f>
        <v>0.0383912037037037</v>
      </c>
      <c r="O949" s="424"/>
      <c r="P949" s="199"/>
      <c r="Q949" s="205"/>
      <c r="R949" s="458"/>
      <c r="S949" s="200">
        <v>1</v>
      </c>
      <c r="T949" s="200"/>
      <c r="U949" s="474">
        <f t="shared" si="38"/>
        <v>1</v>
      </c>
      <c r="V949" s="359">
        <v>1</v>
      </c>
      <c r="W949" s="359">
        <f t="shared" si="39"/>
        <v>1</v>
      </c>
      <c r="X949" s="359"/>
      <c r="Y949" s="359"/>
      <c r="Z949" s="359"/>
      <c r="AA949" s="359"/>
      <c r="AB949" s="359"/>
      <c r="AC949" s="359"/>
      <c r="AD949" s="359"/>
    </row>
    <row r="950" spans="1:30" s="217" customFormat="1" ht="12">
      <c r="A950" s="364">
        <f t="shared" si="35"/>
        <v>946</v>
      </c>
      <c r="B950" s="375" t="s">
        <v>1998</v>
      </c>
      <c r="C950" s="375" t="s">
        <v>3778</v>
      </c>
      <c r="D950" s="375" t="s">
        <v>1104</v>
      </c>
      <c r="E950" s="375">
        <v>1978</v>
      </c>
      <c r="F950" s="361" t="s">
        <v>390</v>
      </c>
      <c r="G950" s="376" t="s">
        <v>2894</v>
      </c>
      <c r="H950" s="203"/>
      <c r="I950" s="223"/>
      <c r="J950" s="227"/>
      <c r="K950" s="446"/>
      <c r="L950" s="255">
        <v>0.0383912037037037</v>
      </c>
      <c r="M950" s="198"/>
      <c r="N950" s="485">
        <f>H950+I950+J950+K950+L950+M950</f>
        <v>0.0383912037037037</v>
      </c>
      <c r="O950" s="424"/>
      <c r="P950" s="199"/>
      <c r="Q950" s="205"/>
      <c r="R950" s="458"/>
      <c r="S950" s="200">
        <v>1</v>
      </c>
      <c r="T950" s="200"/>
      <c r="U950" s="474">
        <f t="shared" si="38"/>
        <v>1</v>
      </c>
      <c r="V950" s="359">
        <v>1</v>
      </c>
      <c r="W950" s="359">
        <f t="shared" si="39"/>
        <v>1</v>
      </c>
      <c r="X950" s="359"/>
      <c r="Y950" s="359"/>
      <c r="Z950" s="359"/>
      <c r="AA950" s="359"/>
      <c r="AB950" s="359"/>
      <c r="AC950" s="359"/>
      <c r="AD950" s="359"/>
    </row>
    <row r="951" spans="1:30" s="319" customFormat="1" ht="12">
      <c r="A951" s="320">
        <f t="shared" si="35"/>
        <v>947</v>
      </c>
      <c r="B951" s="213" t="s">
        <v>1611</v>
      </c>
      <c r="C951" s="213" t="s">
        <v>1118</v>
      </c>
      <c r="D951" s="213" t="s">
        <v>1103</v>
      </c>
      <c r="E951" s="325">
        <v>1974</v>
      </c>
      <c r="F951" s="213" t="s">
        <v>390</v>
      </c>
      <c r="G951" s="326" t="s">
        <v>118</v>
      </c>
      <c r="H951" s="435"/>
      <c r="I951" s="232"/>
      <c r="J951" s="228"/>
      <c r="K951" s="447"/>
      <c r="L951" s="300">
        <v>0.0384375</v>
      </c>
      <c r="M951" s="213"/>
      <c r="N951" s="486">
        <f>H951+I951+J951+K951+L951+M951</f>
        <v>0.0384375</v>
      </c>
      <c r="O951" s="426"/>
      <c r="P951" s="232"/>
      <c r="Q951" s="234"/>
      <c r="R951" s="459"/>
      <c r="S951" s="202">
        <v>1</v>
      </c>
      <c r="T951" s="202"/>
      <c r="U951" s="472">
        <f t="shared" si="38"/>
        <v>1</v>
      </c>
      <c r="V951" s="316">
        <v>1</v>
      </c>
      <c r="W951" s="359">
        <f t="shared" si="39"/>
        <v>1</v>
      </c>
      <c r="X951" s="317"/>
      <c r="Y951" s="317"/>
      <c r="Z951" s="317"/>
      <c r="AA951" s="317"/>
      <c r="AB951" s="317"/>
      <c r="AC951" s="317"/>
      <c r="AD951" s="317"/>
    </row>
    <row r="952" spans="1:30" s="217" customFormat="1" ht="12">
      <c r="A952" s="364">
        <f t="shared" si="35"/>
        <v>948</v>
      </c>
      <c r="B952" s="208" t="s">
        <v>3268</v>
      </c>
      <c r="C952" s="208" t="s">
        <v>1441</v>
      </c>
      <c r="D952" s="208" t="s">
        <v>1104</v>
      </c>
      <c r="E952" s="372">
        <v>1976</v>
      </c>
      <c r="F952" s="208" t="s">
        <v>390</v>
      </c>
      <c r="G952" s="373" t="s">
        <v>1442</v>
      </c>
      <c r="H952" s="225"/>
      <c r="I952" s="199"/>
      <c r="J952" s="227"/>
      <c r="K952" s="446"/>
      <c r="L952" s="255">
        <v>0.03844907407407407</v>
      </c>
      <c r="M952" s="208"/>
      <c r="N952" s="485">
        <f>H952+I952+J952+K952+L952+M952</f>
        <v>0.03844907407407407</v>
      </c>
      <c r="O952" s="424"/>
      <c r="P952" s="199"/>
      <c r="Q952" s="205"/>
      <c r="R952" s="458"/>
      <c r="S952" s="200">
        <v>1</v>
      </c>
      <c r="T952" s="200"/>
      <c r="U952" s="474">
        <f t="shared" si="38"/>
        <v>1</v>
      </c>
      <c r="V952" s="359">
        <v>1</v>
      </c>
      <c r="W952" s="359">
        <f t="shared" si="39"/>
        <v>1</v>
      </c>
      <c r="X952" s="359"/>
      <c r="Y952" s="359"/>
      <c r="Z952" s="359"/>
      <c r="AA952" s="359"/>
      <c r="AB952" s="359"/>
      <c r="AC952" s="359"/>
      <c r="AD952" s="359"/>
    </row>
    <row r="953" spans="1:30" s="319" customFormat="1" ht="12">
      <c r="A953" s="320">
        <f t="shared" si="35"/>
        <v>949</v>
      </c>
      <c r="B953" s="324" t="s">
        <v>1460</v>
      </c>
      <c r="C953" s="324" t="s">
        <v>115</v>
      </c>
      <c r="D953" s="324" t="s">
        <v>1103</v>
      </c>
      <c r="E953" s="324" t="s">
        <v>111</v>
      </c>
      <c r="F953" s="324" t="s">
        <v>390</v>
      </c>
      <c r="G953" s="327" t="s">
        <v>1497</v>
      </c>
      <c r="H953" s="206"/>
      <c r="I953" s="210"/>
      <c r="J953" s="228"/>
      <c r="K953" s="447">
        <v>0.038483796296296294</v>
      </c>
      <c r="L953" s="299"/>
      <c r="M953" s="198"/>
      <c r="N953" s="486">
        <f>H953+I953+J953+K953+L953+M953</f>
        <v>0.038483796296296294</v>
      </c>
      <c r="O953" s="426"/>
      <c r="P953" s="232"/>
      <c r="Q953" s="234"/>
      <c r="R953" s="459">
        <v>1</v>
      </c>
      <c r="S953" s="202"/>
      <c r="T953" s="200"/>
      <c r="U953" s="472">
        <f t="shared" si="38"/>
        <v>1</v>
      </c>
      <c r="V953" s="316">
        <v>1</v>
      </c>
      <c r="W953" s="359">
        <f t="shared" si="39"/>
        <v>1</v>
      </c>
      <c r="X953" s="317"/>
      <c r="Y953" s="317"/>
      <c r="Z953" s="317"/>
      <c r="AA953" s="317"/>
      <c r="AB953" s="317"/>
      <c r="AC953" s="317"/>
      <c r="AD953" s="317"/>
    </row>
    <row r="954" spans="1:30" s="217" customFormat="1" ht="12">
      <c r="A954" s="364">
        <f t="shared" si="35"/>
        <v>950</v>
      </c>
      <c r="B954" s="208" t="s">
        <v>3261</v>
      </c>
      <c r="C954" s="208" t="s">
        <v>70</v>
      </c>
      <c r="D954" s="208" t="s">
        <v>1104</v>
      </c>
      <c r="E954" s="372">
        <v>1978</v>
      </c>
      <c r="F954" s="208" t="s">
        <v>390</v>
      </c>
      <c r="G954" s="373" t="s">
        <v>2894</v>
      </c>
      <c r="H954" s="225"/>
      <c r="I954" s="199"/>
      <c r="J954" s="227"/>
      <c r="K954" s="446"/>
      <c r="L954" s="255">
        <v>0.038483796296296294</v>
      </c>
      <c r="M954" s="208"/>
      <c r="N954" s="485">
        <f>H954+I954+J954+K954+L954+M954</f>
        <v>0.038483796296296294</v>
      </c>
      <c r="O954" s="424"/>
      <c r="P954" s="199"/>
      <c r="Q954" s="205"/>
      <c r="R954" s="458"/>
      <c r="S954" s="200">
        <v>1</v>
      </c>
      <c r="T954" s="200"/>
      <c r="U954" s="474">
        <f t="shared" si="38"/>
        <v>1</v>
      </c>
      <c r="V954" s="359">
        <v>1</v>
      </c>
      <c r="W954" s="359">
        <f t="shared" si="39"/>
        <v>1</v>
      </c>
      <c r="X954" s="359"/>
      <c r="Y954" s="359"/>
      <c r="Z954" s="359"/>
      <c r="AA954" s="359"/>
      <c r="AB954" s="359"/>
      <c r="AC954" s="359"/>
      <c r="AD954" s="359"/>
    </row>
    <row r="955" spans="1:30" s="217" customFormat="1" ht="12">
      <c r="A955" s="364">
        <f t="shared" si="35"/>
        <v>951</v>
      </c>
      <c r="B955" s="208" t="s">
        <v>1445</v>
      </c>
      <c r="C955" s="208" t="s">
        <v>3749</v>
      </c>
      <c r="D955" s="362" t="s">
        <v>1104</v>
      </c>
      <c r="E955" s="372" t="s">
        <v>3715</v>
      </c>
      <c r="F955" s="208" t="s">
        <v>390</v>
      </c>
      <c r="G955" s="373" t="s">
        <v>1446</v>
      </c>
      <c r="H955" s="225"/>
      <c r="I955" s="199"/>
      <c r="J955" s="227">
        <v>0.03853009259259259</v>
      </c>
      <c r="K955" s="446"/>
      <c r="L955" s="198"/>
      <c r="M955" s="208"/>
      <c r="N955" s="485">
        <f>H955+I955+J955+K955+L955+M955</f>
        <v>0.03853009259259259</v>
      </c>
      <c r="O955" s="424"/>
      <c r="P955" s="199"/>
      <c r="Q955" s="205">
        <v>1</v>
      </c>
      <c r="R955" s="458"/>
      <c r="S955" s="200"/>
      <c r="T955" s="200"/>
      <c r="U955" s="474">
        <f t="shared" si="38"/>
        <v>1</v>
      </c>
      <c r="V955" s="358">
        <v>1</v>
      </c>
      <c r="W955" s="359">
        <f t="shared" si="39"/>
        <v>1</v>
      </c>
      <c r="X955" s="359"/>
      <c r="Y955" s="359"/>
      <c r="Z955" s="359"/>
      <c r="AA955" s="359"/>
      <c r="AB955" s="359"/>
      <c r="AC955" s="359"/>
      <c r="AD955" s="359"/>
    </row>
    <row r="956" spans="1:30" s="217" customFormat="1" ht="12">
      <c r="A956" s="364">
        <f aca="true" t="shared" si="40" ref="A956:A1009">A955+1</f>
        <v>952</v>
      </c>
      <c r="B956" s="362" t="s">
        <v>1885</v>
      </c>
      <c r="C956" s="362" t="s">
        <v>57</v>
      </c>
      <c r="D956" s="362" t="s">
        <v>1104</v>
      </c>
      <c r="E956" s="362" t="s">
        <v>170</v>
      </c>
      <c r="F956" s="362" t="s">
        <v>390</v>
      </c>
      <c r="G956" s="365" t="s">
        <v>1886</v>
      </c>
      <c r="H956" s="203"/>
      <c r="I956" s="207"/>
      <c r="J956" s="227"/>
      <c r="K956" s="446">
        <v>0.038564814814814816</v>
      </c>
      <c r="L956" s="198"/>
      <c r="M956" s="198"/>
      <c r="N956" s="485">
        <f>H956+I956+J956+K956+L956+M956</f>
        <v>0.038564814814814816</v>
      </c>
      <c r="O956" s="424"/>
      <c r="P956" s="199"/>
      <c r="Q956" s="205"/>
      <c r="R956" s="457">
        <v>1</v>
      </c>
      <c r="S956" s="200"/>
      <c r="T956" s="200"/>
      <c r="U956" s="474">
        <f t="shared" si="38"/>
        <v>1</v>
      </c>
      <c r="V956" s="358">
        <v>1</v>
      </c>
      <c r="W956" s="359">
        <f t="shared" si="39"/>
        <v>1</v>
      </c>
      <c r="X956" s="359"/>
      <c r="Y956" s="359"/>
      <c r="Z956" s="359"/>
      <c r="AA956" s="359"/>
      <c r="AB956" s="359"/>
      <c r="AC956" s="359"/>
      <c r="AD956" s="359"/>
    </row>
    <row r="957" spans="1:30" s="217" customFormat="1" ht="12">
      <c r="A957" s="364">
        <f t="shared" si="40"/>
        <v>953</v>
      </c>
      <c r="B957" s="362" t="s">
        <v>3282</v>
      </c>
      <c r="C957" s="362" t="s">
        <v>150</v>
      </c>
      <c r="D957" s="362" t="s">
        <v>1104</v>
      </c>
      <c r="E957" s="362">
        <v>1969</v>
      </c>
      <c r="F957" s="362" t="s">
        <v>390</v>
      </c>
      <c r="G957" s="362" t="s">
        <v>3754</v>
      </c>
      <c r="H957" s="203"/>
      <c r="I957" s="284"/>
      <c r="J957" s="282"/>
      <c r="K957" s="449"/>
      <c r="L957" s="280">
        <v>0.03868055555555556</v>
      </c>
      <c r="M957" s="273"/>
      <c r="N957" s="485">
        <f>H957+I957+J957+K957+L957+M957</f>
        <v>0.03868055555555556</v>
      </c>
      <c r="O957" s="428"/>
      <c r="P957" s="285"/>
      <c r="Q957" s="286"/>
      <c r="R957" s="463"/>
      <c r="S957" s="239">
        <v>1</v>
      </c>
      <c r="T957" s="239"/>
      <c r="U957" s="476">
        <f t="shared" si="38"/>
        <v>1</v>
      </c>
      <c r="V957" s="366">
        <v>1</v>
      </c>
      <c r="W957" s="359">
        <f t="shared" si="39"/>
        <v>1</v>
      </c>
      <c r="X957" s="359"/>
      <c r="Y957" s="359"/>
      <c r="Z957" s="359"/>
      <c r="AA957" s="359"/>
      <c r="AB957" s="359"/>
      <c r="AC957" s="359"/>
      <c r="AD957" s="359"/>
    </row>
    <row r="958" spans="1:30" s="217" customFormat="1" ht="12">
      <c r="A958" s="364">
        <f t="shared" si="40"/>
        <v>954</v>
      </c>
      <c r="B958" s="362" t="s">
        <v>3274</v>
      </c>
      <c r="C958" s="362" t="s">
        <v>553</v>
      </c>
      <c r="D958" s="362" t="s">
        <v>1104</v>
      </c>
      <c r="E958" s="362">
        <v>1952</v>
      </c>
      <c r="F958" s="362" t="s">
        <v>390</v>
      </c>
      <c r="G958" s="362" t="s">
        <v>601</v>
      </c>
      <c r="H958" s="203"/>
      <c r="I958" s="207"/>
      <c r="J958" s="227"/>
      <c r="K958" s="446"/>
      <c r="L958" s="255">
        <v>0.03871527777777778</v>
      </c>
      <c r="M958" s="198"/>
      <c r="N958" s="485">
        <f>H958+I958+J958+K958+L958+M958</f>
        <v>0.03871527777777778</v>
      </c>
      <c r="O958" s="424"/>
      <c r="P958" s="199"/>
      <c r="Q958" s="205"/>
      <c r="R958" s="457"/>
      <c r="S958" s="200">
        <v>1</v>
      </c>
      <c r="T958" s="200"/>
      <c r="U958" s="474">
        <f t="shared" si="38"/>
        <v>1</v>
      </c>
      <c r="V958" s="359">
        <v>1</v>
      </c>
      <c r="W958" s="359">
        <f t="shared" si="39"/>
        <v>1</v>
      </c>
      <c r="X958" s="359"/>
      <c r="Y958" s="359"/>
      <c r="Z958" s="359"/>
      <c r="AA958" s="359"/>
      <c r="AB958" s="359"/>
      <c r="AC958" s="359"/>
      <c r="AD958" s="359"/>
    </row>
    <row r="959" spans="1:30" s="367" customFormat="1" ht="12">
      <c r="A959" s="364">
        <f t="shared" si="40"/>
        <v>955</v>
      </c>
      <c r="B959" s="378" t="s">
        <v>1887</v>
      </c>
      <c r="C959" s="378" t="s">
        <v>3770</v>
      </c>
      <c r="D959" s="362" t="s">
        <v>1104</v>
      </c>
      <c r="E959" s="378" t="s">
        <v>3759</v>
      </c>
      <c r="F959" s="362" t="s">
        <v>390</v>
      </c>
      <c r="G959" s="378" t="s">
        <v>1508</v>
      </c>
      <c r="H959" s="211"/>
      <c r="I959" s="207"/>
      <c r="J959" s="227"/>
      <c r="K959" s="446">
        <v>0.03872685185185185</v>
      </c>
      <c r="L959" s="198"/>
      <c r="M959" s="198"/>
      <c r="N959" s="485">
        <f>H959+I959+J959+K959+L959+M959</f>
        <v>0.03872685185185185</v>
      </c>
      <c r="O959" s="424"/>
      <c r="P959" s="199"/>
      <c r="Q959" s="205"/>
      <c r="R959" s="457">
        <v>1</v>
      </c>
      <c r="S959" s="200"/>
      <c r="T959" s="200"/>
      <c r="U959" s="474">
        <f t="shared" si="38"/>
        <v>1</v>
      </c>
      <c r="V959" s="358">
        <v>1</v>
      </c>
      <c r="W959" s="359">
        <f t="shared" si="39"/>
        <v>1</v>
      </c>
      <c r="X959" s="366"/>
      <c r="Y959" s="366"/>
      <c r="Z959" s="366"/>
      <c r="AA959" s="366"/>
      <c r="AB959" s="366"/>
      <c r="AC959" s="366"/>
      <c r="AD959" s="366"/>
    </row>
    <row r="960" spans="1:30" s="217" customFormat="1" ht="12">
      <c r="A960" s="364">
        <f t="shared" si="40"/>
        <v>956</v>
      </c>
      <c r="B960" s="208" t="s">
        <v>1383</v>
      </c>
      <c r="C960" s="208" t="s">
        <v>3770</v>
      </c>
      <c r="D960" s="208" t="s">
        <v>1104</v>
      </c>
      <c r="E960" s="372" t="s">
        <v>25</v>
      </c>
      <c r="F960" s="208" t="s">
        <v>390</v>
      </c>
      <c r="G960" s="208" t="s">
        <v>1384</v>
      </c>
      <c r="H960" s="225"/>
      <c r="I960" s="199"/>
      <c r="J960" s="227">
        <v>0.038738425925925926</v>
      </c>
      <c r="K960" s="446"/>
      <c r="L960" s="198"/>
      <c r="M960" s="208"/>
      <c r="N960" s="485">
        <f>H960+I960+J960+K960+L960+M960</f>
        <v>0.038738425925925926</v>
      </c>
      <c r="O960" s="424"/>
      <c r="P960" s="199"/>
      <c r="Q960" s="205">
        <v>1</v>
      </c>
      <c r="R960" s="458"/>
      <c r="S960" s="200"/>
      <c r="T960" s="200"/>
      <c r="U960" s="474">
        <f t="shared" si="38"/>
        <v>1</v>
      </c>
      <c r="V960" s="358">
        <v>1</v>
      </c>
      <c r="W960" s="359">
        <f t="shared" si="39"/>
        <v>1</v>
      </c>
      <c r="X960" s="359"/>
      <c r="Y960" s="359"/>
      <c r="Z960" s="359"/>
      <c r="AA960" s="359"/>
      <c r="AB960" s="359"/>
      <c r="AC960" s="359"/>
      <c r="AD960" s="359"/>
    </row>
    <row r="961" spans="1:30" s="217" customFormat="1" ht="12">
      <c r="A961" s="364">
        <f t="shared" si="40"/>
        <v>957</v>
      </c>
      <c r="B961" s="361" t="s">
        <v>1566</v>
      </c>
      <c r="C961" s="361" t="s">
        <v>3778</v>
      </c>
      <c r="D961" s="362" t="s">
        <v>1104</v>
      </c>
      <c r="E961" s="361">
        <v>1975</v>
      </c>
      <c r="F961" s="361" t="s">
        <v>390</v>
      </c>
      <c r="G961" s="361" t="s">
        <v>1023</v>
      </c>
      <c r="H961" s="203"/>
      <c r="I961" s="196"/>
      <c r="J961" s="227"/>
      <c r="K961" s="446"/>
      <c r="L961" s="255">
        <v>0.03875</v>
      </c>
      <c r="M961" s="198"/>
      <c r="N961" s="485">
        <f>H961+I961+J961+K961+L961+M961</f>
        <v>0.03875</v>
      </c>
      <c r="O961" s="424"/>
      <c r="P961" s="199"/>
      <c r="Q961" s="205"/>
      <c r="R961" s="458"/>
      <c r="S961" s="200">
        <v>1</v>
      </c>
      <c r="T961" s="200"/>
      <c r="U961" s="474">
        <f t="shared" si="38"/>
        <v>1</v>
      </c>
      <c r="V961" s="359">
        <v>1</v>
      </c>
      <c r="W961" s="359">
        <f t="shared" si="39"/>
        <v>1</v>
      </c>
      <c r="X961" s="359"/>
      <c r="Y961" s="359"/>
      <c r="Z961" s="359"/>
      <c r="AA961" s="359"/>
      <c r="AB961" s="359"/>
      <c r="AC961" s="359"/>
      <c r="AD961" s="359"/>
    </row>
    <row r="962" spans="1:30" s="319" customFormat="1" ht="12">
      <c r="A962" s="320">
        <f t="shared" si="40"/>
        <v>958</v>
      </c>
      <c r="B962" s="212" t="s">
        <v>3302</v>
      </c>
      <c r="C962" s="212" t="s">
        <v>2875</v>
      </c>
      <c r="D962" s="212" t="s">
        <v>1103</v>
      </c>
      <c r="E962" s="330">
        <v>1972</v>
      </c>
      <c r="F962" s="212" t="s">
        <v>390</v>
      </c>
      <c r="G962" s="212" t="s">
        <v>1914</v>
      </c>
      <c r="H962" s="436"/>
      <c r="I962" s="245"/>
      <c r="J962" s="229"/>
      <c r="K962" s="448"/>
      <c r="L962" s="270">
        <v>0.03881944444444444</v>
      </c>
      <c r="M962" s="212"/>
      <c r="N962" s="486">
        <f>H962+I962+J962+K962+L962+M962</f>
        <v>0.03881944444444444</v>
      </c>
      <c r="O962" s="427"/>
      <c r="P962" s="245"/>
      <c r="Q962" s="247"/>
      <c r="R962" s="460"/>
      <c r="S962" s="214">
        <v>1</v>
      </c>
      <c r="T962" s="214"/>
      <c r="U962" s="475">
        <f t="shared" si="38"/>
        <v>1</v>
      </c>
      <c r="V962" s="334">
        <v>1</v>
      </c>
      <c r="W962" s="359">
        <f t="shared" si="39"/>
        <v>1</v>
      </c>
      <c r="X962" s="317"/>
      <c r="Y962" s="317"/>
      <c r="Z962" s="317"/>
      <c r="AA962" s="317"/>
      <c r="AB962" s="317"/>
      <c r="AC962" s="317"/>
      <c r="AD962" s="317"/>
    </row>
    <row r="963" spans="1:30" s="217" customFormat="1" ht="12">
      <c r="A963" s="364">
        <f t="shared" si="40"/>
        <v>959</v>
      </c>
      <c r="B963" s="362" t="s">
        <v>1889</v>
      </c>
      <c r="C963" s="362" t="s">
        <v>70</v>
      </c>
      <c r="D963" s="362" t="s">
        <v>1104</v>
      </c>
      <c r="E963" s="362" t="s">
        <v>3820</v>
      </c>
      <c r="F963" s="362" t="s">
        <v>390</v>
      </c>
      <c r="G963" s="362" t="s">
        <v>1890</v>
      </c>
      <c r="H963" s="203"/>
      <c r="I963" s="207"/>
      <c r="J963" s="227"/>
      <c r="K963" s="446">
        <v>0.038831018518518515</v>
      </c>
      <c r="L963" s="198"/>
      <c r="M963" s="198"/>
      <c r="N963" s="485">
        <f>H963+I963+J963+K963+L963+M963</f>
        <v>0.038831018518518515</v>
      </c>
      <c r="O963" s="424"/>
      <c r="P963" s="199"/>
      <c r="Q963" s="205"/>
      <c r="R963" s="458">
        <v>1</v>
      </c>
      <c r="S963" s="200"/>
      <c r="T963" s="200"/>
      <c r="U963" s="474">
        <f t="shared" si="38"/>
        <v>1</v>
      </c>
      <c r="V963" s="358">
        <v>1</v>
      </c>
      <c r="W963" s="359">
        <f t="shared" si="39"/>
        <v>1</v>
      </c>
      <c r="X963" s="359"/>
      <c r="Y963" s="359"/>
      <c r="Z963" s="359"/>
      <c r="AA963" s="359"/>
      <c r="AB963" s="359"/>
      <c r="AC963" s="359"/>
      <c r="AD963" s="359"/>
    </row>
    <row r="964" spans="1:30" s="217" customFormat="1" ht="12">
      <c r="A964" s="364">
        <f t="shared" si="40"/>
        <v>960</v>
      </c>
      <c r="B964" s="361" t="s">
        <v>1893</v>
      </c>
      <c r="C964" s="361" t="s">
        <v>3836</v>
      </c>
      <c r="D964" s="362" t="s">
        <v>1104</v>
      </c>
      <c r="E964" s="361" t="s">
        <v>3783</v>
      </c>
      <c r="F964" s="361" t="s">
        <v>390</v>
      </c>
      <c r="G964" s="361" t="s">
        <v>601</v>
      </c>
      <c r="H964" s="203"/>
      <c r="I964" s="196"/>
      <c r="J964" s="227"/>
      <c r="K964" s="446">
        <v>0.03890046296296296</v>
      </c>
      <c r="L964" s="198"/>
      <c r="M964" s="198"/>
      <c r="N964" s="485">
        <f>H964+I964+J964+K964+L964+M964</f>
        <v>0.03890046296296296</v>
      </c>
      <c r="O964" s="424"/>
      <c r="P964" s="199"/>
      <c r="Q964" s="205"/>
      <c r="R964" s="457">
        <v>1</v>
      </c>
      <c r="S964" s="200"/>
      <c r="T964" s="200"/>
      <c r="U964" s="474">
        <f t="shared" si="38"/>
        <v>1</v>
      </c>
      <c r="V964" s="358">
        <v>1</v>
      </c>
      <c r="W964" s="359">
        <f t="shared" si="39"/>
        <v>1</v>
      </c>
      <c r="X964" s="359"/>
      <c r="Y964" s="359"/>
      <c r="Z964" s="359"/>
      <c r="AA964" s="359"/>
      <c r="AB964" s="359"/>
      <c r="AC964" s="359"/>
      <c r="AD964" s="359"/>
    </row>
    <row r="965" spans="1:30" s="367" customFormat="1" ht="12">
      <c r="A965" s="364">
        <f t="shared" si="40"/>
        <v>961</v>
      </c>
      <c r="B965" s="361" t="s">
        <v>1410</v>
      </c>
      <c r="C965" s="361" t="s">
        <v>3761</v>
      </c>
      <c r="D965" s="362" t="s">
        <v>1104</v>
      </c>
      <c r="E965" s="361" t="s">
        <v>198</v>
      </c>
      <c r="F965" s="361" t="s">
        <v>390</v>
      </c>
      <c r="G965" s="361" t="s">
        <v>1382</v>
      </c>
      <c r="H965" s="203"/>
      <c r="I965" s="196"/>
      <c r="J965" s="227">
        <v>0.0390162037037037</v>
      </c>
      <c r="K965" s="446"/>
      <c r="L965" s="198"/>
      <c r="M965" s="198"/>
      <c r="N965" s="485">
        <f>H965+I965+J965+K965+L965+M965</f>
        <v>0.0390162037037037</v>
      </c>
      <c r="O965" s="424"/>
      <c r="P965" s="199"/>
      <c r="Q965" s="205">
        <v>1</v>
      </c>
      <c r="R965" s="458"/>
      <c r="S965" s="200"/>
      <c r="T965" s="200"/>
      <c r="U965" s="474">
        <f t="shared" si="38"/>
        <v>1</v>
      </c>
      <c r="V965" s="358">
        <v>1</v>
      </c>
      <c r="W965" s="359">
        <f t="shared" si="39"/>
        <v>1</v>
      </c>
      <c r="X965" s="366"/>
      <c r="Y965" s="366"/>
      <c r="Z965" s="366"/>
      <c r="AA965" s="366"/>
      <c r="AB965" s="366"/>
      <c r="AC965" s="366"/>
      <c r="AD965" s="366"/>
    </row>
    <row r="966" spans="1:30" s="217" customFormat="1" ht="12">
      <c r="A966" s="364">
        <f t="shared" si="40"/>
        <v>962</v>
      </c>
      <c r="B966" s="362" t="s">
        <v>1895</v>
      </c>
      <c r="C966" s="362" t="s">
        <v>3842</v>
      </c>
      <c r="D966" s="362" t="s">
        <v>1104</v>
      </c>
      <c r="E966" s="362" t="s">
        <v>3830</v>
      </c>
      <c r="F966" s="362" t="s">
        <v>390</v>
      </c>
      <c r="G966" s="362" t="s">
        <v>1896</v>
      </c>
      <c r="H966" s="203"/>
      <c r="I966" s="207"/>
      <c r="J966" s="227"/>
      <c r="K966" s="446">
        <v>0.03902777777777778</v>
      </c>
      <c r="L966" s="198"/>
      <c r="M966" s="198"/>
      <c r="N966" s="485">
        <f>H966+I966+J966+K966+L966+M966</f>
        <v>0.03902777777777778</v>
      </c>
      <c r="O966" s="424"/>
      <c r="P966" s="199"/>
      <c r="Q966" s="205"/>
      <c r="R966" s="458">
        <v>1</v>
      </c>
      <c r="S966" s="200"/>
      <c r="T966" s="200"/>
      <c r="U966" s="474">
        <f aca="true" t="shared" si="41" ref="U966:U1029">SUM(O966:T966)</f>
        <v>1</v>
      </c>
      <c r="V966" s="358">
        <v>1</v>
      </c>
      <c r="W966" s="359">
        <f aca="true" t="shared" si="42" ref="W966:W1029">IF(U966&gt;0,1,0)</f>
        <v>1</v>
      </c>
      <c r="X966" s="359"/>
      <c r="Y966" s="359"/>
      <c r="Z966" s="359"/>
      <c r="AA966" s="359"/>
      <c r="AB966" s="359"/>
      <c r="AC966" s="359"/>
      <c r="AD966" s="359"/>
    </row>
    <row r="967" spans="1:30" s="319" customFormat="1" ht="12">
      <c r="A967" s="320">
        <f t="shared" si="40"/>
        <v>963</v>
      </c>
      <c r="B967" s="321" t="s">
        <v>304</v>
      </c>
      <c r="C967" s="321" t="s">
        <v>305</v>
      </c>
      <c r="D967" s="321" t="s">
        <v>1103</v>
      </c>
      <c r="E967" s="321">
        <v>1970</v>
      </c>
      <c r="F967" s="322" t="s">
        <v>390</v>
      </c>
      <c r="G967" s="321" t="s">
        <v>3714</v>
      </c>
      <c r="H967" s="206"/>
      <c r="I967" s="201">
        <v>0.039074074074074074</v>
      </c>
      <c r="J967" s="228"/>
      <c r="K967" s="447"/>
      <c r="L967" s="299"/>
      <c r="M967" s="198"/>
      <c r="N967" s="486">
        <f>H967+I967+J967+K967+L967+M967</f>
        <v>0.039074074074074074</v>
      </c>
      <c r="O967" s="426"/>
      <c r="P967" s="232">
        <v>1</v>
      </c>
      <c r="Q967" s="234"/>
      <c r="R967" s="459"/>
      <c r="S967" s="202"/>
      <c r="T967" s="200"/>
      <c r="U967" s="472">
        <f t="shared" si="41"/>
        <v>1</v>
      </c>
      <c r="V967" s="316">
        <v>1</v>
      </c>
      <c r="W967" s="359">
        <f t="shared" si="42"/>
        <v>1</v>
      </c>
      <c r="X967" s="317"/>
      <c r="Y967" s="317"/>
      <c r="Z967" s="317"/>
      <c r="AA967" s="317"/>
      <c r="AB967" s="317"/>
      <c r="AC967" s="317"/>
      <c r="AD967" s="317"/>
    </row>
    <row r="968" spans="1:30" s="367" customFormat="1" ht="12">
      <c r="A968" s="364">
        <f t="shared" si="40"/>
        <v>964</v>
      </c>
      <c r="B968" s="362" t="s">
        <v>1897</v>
      </c>
      <c r="C968" s="362" t="s">
        <v>155</v>
      </c>
      <c r="D968" s="362" t="s">
        <v>1104</v>
      </c>
      <c r="E968" s="362" t="s">
        <v>198</v>
      </c>
      <c r="F968" s="362" t="s">
        <v>390</v>
      </c>
      <c r="G968" s="362" t="s">
        <v>118</v>
      </c>
      <c r="H968" s="203"/>
      <c r="I968" s="207"/>
      <c r="J968" s="227"/>
      <c r="K968" s="446">
        <v>0.03912037037037037</v>
      </c>
      <c r="L968" s="198"/>
      <c r="M968" s="198"/>
      <c r="N968" s="485">
        <f>H968+I968+J968+K968+L968+M968</f>
        <v>0.03912037037037037</v>
      </c>
      <c r="O968" s="424"/>
      <c r="P968" s="199"/>
      <c r="Q968" s="205"/>
      <c r="R968" s="458">
        <v>1</v>
      </c>
      <c r="S968" s="200"/>
      <c r="T968" s="200"/>
      <c r="U968" s="474">
        <f t="shared" si="41"/>
        <v>1</v>
      </c>
      <c r="V968" s="366">
        <v>1</v>
      </c>
      <c r="W968" s="359">
        <f t="shared" si="42"/>
        <v>1</v>
      </c>
      <c r="X968" s="366"/>
      <c r="Y968" s="366"/>
      <c r="Z968" s="366"/>
      <c r="AA968" s="366"/>
      <c r="AB968" s="366"/>
      <c r="AC968" s="366"/>
      <c r="AD968" s="366"/>
    </row>
    <row r="969" spans="1:30" s="217" customFormat="1" ht="12">
      <c r="A969" s="364">
        <f t="shared" si="40"/>
        <v>965</v>
      </c>
      <c r="B969" s="362" t="s">
        <v>1224</v>
      </c>
      <c r="C969" s="362" t="s">
        <v>3741</v>
      </c>
      <c r="D969" s="362" t="s">
        <v>1104</v>
      </c>
      <c r="E969" s="362">
        <v>1981</v>
      </c>
      <c r="F969" s="362" t="s">
        <v>390</v>
      </c>
      <c r="G969" s="362" t="s">
        <v>3795</v>
      </c>
      <c r="H969" s="203"/>
      <c r="I969" s="207"/>
      <c r="J969" s="227"/>
      <c r="K969" s="446"/>
      <c r="L969" s="255">
        <v>0.03912037037037037</v>
      </c>
      <c r="M969" s="198"/>
      <c r="N969" s="485">
        <f>H969+I969+J969+K969+L969+M969</f>
        <v>0.03912037037037037</v>
      </c>
      <c r="O969" s="424"/>
      <c r="P969" s="199"/>
      <c r="Q969" s="205"/>
      <c r="R969" s="458"/>
      <c r="S969" s="200">
        <v>1</v>
      </c>
      <c r="T969" s="200"/>
      <c r="U969" s="474">
        <f t="shared" si="41"/>
        <v>1</v>
      </c>
      <c r="V969" s="359">
        <v>1</v>
      </c>
      <c r="W969" s="359">
        <f t="shared" si="42"/>
        <v>1</v>
      </c>
      <c r="X969" s="359"/>
      <c r="Y969" s="359"/>
      <c r="Z969" s="359"/>
      <c r="AA969" s="359"/>
      <c r="AB969" s="359"/>
      <c r="AC969" s="359"/>
      <c r="AD969" s="359"/>
    </row>
    <row r="970" spans="1:30" s="217" customFormat="1" ht="12">
      <c r="A970" s="364">
        <f t="shared" si="40"/>
        <v>966</v>
      </c>
      <c r="B970" s="361" t="s">
        <v>1898</v>
      </c>
      <c r="C970" s="361" t="s">
        <v>3800</v>
      </c>
      <c r="D970" s="362" t="s">
        <v>1104</v>
      </c>
      <c r="E970" s="361" t="s">
        <v>123</v>
      </c>
      <c r="F970" s="361" t="s">
        <v>390</v>
      </c>
      <c r="G970" s="361" t="s">
        <v>3754</v>
      </c>
      <c r="H970" s="203"/>
      <c r="I970" s="196"/>
      <c r="J970" s="227"/>
      <c r="K970" s="446">
        <v>0.03913194444444444</v>
      </c>
      <c r="L970" s="198"/>
      <c r="M970" s="198"/>
      <c r="N970" s="485">
        <f>H970+I970+J970+K970+L970+M970</f>
        <v>0.03913194444444444</v>
      </c>
      <c r="O970" s="424"/>
      <c r="P970" s="199"/>
      <c r="Q970" s="205"/>
      <c r="R970" s="457">
        <v>1</v>
      </c>
      <c r="S970" s="200"/>
      <c r="T970" s="200"/>
      <c r="U970" s="474">
        <f t="shared" si="41"/>
        <v>1</v>
      </c>
      <c r="V970" s="358">
        <v>1</v>
      </c>
      <c r="W970" s="359">
        <f t="shared" si="42"/>
        <v>1</v>
      </c>
      <c r="X970" s="359"/>
      <c r="Y970" s="359"/>
      <c r="Z970" s="359"/>
      <c r="AA970" s="359"/>
      <c r="AB970" s="359"/>
      <c r="AC970" s="359"/>
      <c r="AD970" s="359"/>
    </row>
    <row r="971" spans="1:30" s="319" customFormat="1" ht="12">
      <c r="A971" s="320">
        <f t="shared" si="40"/>
        <v>967</v>
      </c>
      <c r="B971" s="324" t="s">
        <v>3312</v>
      </c>
      <c r="C971" s="324" t="s">
        <v>106</v>
      </c>
      <c r="D971" s="324" t="s">
        <v>1103</v>
      </c>
      <c r="E971" s="324">
        <v>1970</v>
      </c>
      <c r="F971" s="324" t="s">
        <v>390</v>
      </c>
      <c r="G971" s="324" t="s">
        <v>405</v>
      </c>
      <c r="H971" s="206"/>
      <c r="I971" s="248"/>
      <c r="J971" s="229"/>
      <c r="K971" s="448"/>
      <c r="L971" s="270">
        <v>0.03918981481481481</v>
      </c>
      <c r="M971" s="283"/>
      <c r="N971" s="486">
        <f>H971+I971+J971+K971+L971+M971</f>
        <v>0.03918981481481481</v>
      </c>
      <c r="O971" s="427"/>
      <c r="P971" s="245"/>
      <c r="Q971" s="247"/>
      <c r="R971" s="460"/>
      <c r="S971" s="214">
        <v>1</v>
      </c>
      <c r="T971" s="214"/>
      <c r="U971" s="475">
        <f t="shared" si="41"/>
        <v>1</v>
      </c>
      <c r="V971" s="334">
        <v>1</v>
      </c>
      <c r="W971" s="359">
        <f t="shared" si="42"/>
        <v>1</v>
      </c>
      <c r="X971" s="317"/>
      <c r="Y971" s="317"/>
      <c r="Z971" s="317"/>
      <c r="AA971" s="317"/>
      <c r="AB971" s="317"/>
      <c r="AC971" s="317"/>
      <c r="AD971" s="317"/>
    </row>
    <row r="972" spans="1:30" s="217" customFormat="1" ht="12">
      <c r="A972" s="364">
        <f t="shared" si="40"/>
        <v>968</v>
      </c>
      <c r="B972" s="362" t="s">
        <v>3315</v>
      </c>
      <c r="C972" s="362" t="s">
        <v>18</v>
      </c>
      <c r="D972" s="362" t="s">
        <v>1104</v>
      </c>
      <c r="E972" s="362">
        <v>1982</v>
      </c>
      <c r="F972" s="362" t="s">
        <v>390</v>
      </c>
      <c r="G972" s="362" t="s">
        <v>97</v>
      </c>
      <c r="H972" s="203"/>
      <c r="I972" s="207"/>
      <c r="J972" s="227"/>
      <c r="K972" s="446"/>
      <c r="L972" s="255">
        <v>0.03918981481481481</v>
      </c>
      <c r="M972" s="198"/>
      <c r="N972" s="485">
        <f>H972+I972+J972+K972+L972+M972</f>
        <v>0.03918981481481481</v>
      </c>
      <c r="O972" s="424"/>
      <c r="P972" s="199"/>
      <c r="Q972" s="205"/>
      <c r="R972" s="458"/>
      <c r="S972" s="200">
        <v>1</v>
      </c>
      <c r="T972" s="200"/>
      <c r="U972" s="474">
        <f t="shared" si="41"/>
        <v>1</v>
      </c>
      <c r="V972" s="358">
        <v>1</v>
      </c>
      <c r="W972" s="359">
        <f t="shared" si="42"/>
        <v>1</v>
      </c>
      <c r="X972" s="359"/>
      <c r="Y972" s="359"/>
      <c r="Z972" s="359"/>
      <c r="AA972" s="359"/>
      <c r="AB972" s="359"/>
      <c r="AC972" s="359"/>
      <c r="AD972" s="359"/>
    </row>
    <row r="973" spans="1:30" s="217" customFormat="1" ht="12">
      <c r="A973" s="364">
        <f t="shared" si="40"/>
        <v>969</v>
      </c>
      <c r="B973" s="361" t="s">
        <v>56</v>
      </c>
      <c r="C973" s="361" t="s">
        <v>57</v>
      </c>
      <c r="D973" s="362" t="s">
        <v>1104</v>
      </c>
      <c r="E973" s="361" t="s">
        <v>58</v>
      </c>
      <c r="F973" s="361" t="s">
        <v>390</v>
      </c>
      <c r="G973" s="361" t="s">
        <v>3864</v>
      </c>
      <c r="H973" s="203"/>
      <c r="I973" s="196"/>
      <c r="J973" s="227"/>
      <c r="K973" s="446">
        <v>0.03921296296296296</v>
      </c>
      <c r="L973" s="198"/>
      <c r="M973" s="198"/>
      <c r="N973" s="485">
        <f>H973+I973+J973+K973+L973+M973</f>
        <v>0.03921296296296296</v>
      </c>
      <c r="O973" s="424"/>
      <c r="P973" s="199"/>
      <c r="Q973" s="205"/>
      <c r="R973" s="457">
        <v>1</v>
      </c>
      <c r="S973" s="200"/>
      <c r="T973" s="200"/>
      <c r="U973" s="474">
        <f t="shared" si="41"/>
        <v>1</v>
      </c>
      <c r="V973" s="358">
        <v>1</v>
      </c>
      <c r="W973" s="359">
        <f t="shared" si="42"/>
        <v>1</v>
      </c>
      <c r="X973" s="359"/>
      <c r="Y973" s="359"/>
      <c r="Z973" s="359"/>
      <c r="AA973" s="359"/>
      <c r="AB973" s="359"/>
      <c r="AC973" s="359"/>
      <c r="AD973" s="359"/>
    </row>
    <row r="974" spans="1:30" s="217" customFormat="1" ht="12">
      <c r="A974" s="364">
        <f t="shared" si="40"/>
        <v>970</v>
      </c>
      <c r="B974" s="361" t="s">
        <v>1901</v>
      </c>
      <c r="C974" s="361" t="s">
        <v>309</v>
      </c>
      <c r="D974" s="362" t="s">
        <v>1104</v>
      </c>
      <c r="E974" s="361" t="s">
        <v>3814</v>
      </c>
      <c r="F974" s="361" t="s">
        <v>390</v>
      </c>
      <c r="G974" s="361" t="s">
        <v>3754</v>
      </c>
      <c r="H974" s="203"/>
      <c r="I974" s="196"/>
      <c r="J974" s="227"/>
      <c r="K974" s="446">
        <v>0.03930555555555555</v>
      </c>
      <c r="L974" s="198"/>
      <c r="M974" s="198"/>
      <c r="N974" s="485">
        <f>H974+I974+J974+K974+L974+M974</f>
        <v>0.03930555555555555</v>
      </c>
      <c r="O974" s="424"/>
      <c r="P974" s="199"/>
      <c r="Q974" s="205"/>
      <c r="R974" s="457">
        <v>1</v>
      </c>
      <c r="S974" s="200"/>
      <c r="T974" s="200"/>
      <c r="U974" s="474">
        <f t="shared" si="41"/>
        <v>1</v>
      </c>
      <c r="V974" s="358">
        <v>1</v>
      </c>
      <c r="W974" s="359">
        <f t="shared" si="42"/>
        <v>1</v>
      </c>
      <c r="X974" s="359"/>
      <c r="Y974" s="359"/>
      <c r="Z974" s="359"/>
      <c r="AA974" s="359"/>
      <c r="AB974" s="359"/>
      <c r="AC974" s="359"/>
      <c r="AD974" s="359"/>
    </row>
    <row r="975" spans="1:30" s="336" customFormat="1" ht="12">
      <c r="A975" s="320">
        <f t="shared" si="40"/>
        <v>971</v>
      </c>
      <c r="B975" s="321" t="s">
        <v>30</v>
      </c>
      <c r="C975" s="321" t="s">
        <v>3812</v>
      </c>
      <c r="D975" s="321" t="s">
        <v>1103</v>
      </c>
      <c r="E975" s="321">
        <v>1987</v>
      </c>
      <c r="F975" s="322" t="s">
        <v>390</v>
      </c>
      <c r="G975" s="321" t="s">
        <v>3729</v>
      </c>
      <c r="H975" s="206"/>
      <c r="I975" s="201">
        <v>0.03939814814814815</v>
      </c>
      <c r="J975" s="228"/>
      <c r="K975" s="447"/>
      <c r="L975" s="299"/>
      <c r="M975" s="198"/>
      <c r="N975" s="486">
        <f>H975+I975+J975+K975+L975+M975</f>
        <v>0.03939814814814815</v>
      </c>
      <c r="O975" s="426"/>
      <c r="P975" s="232">
        <v>1</v>
      </c>
      <c r="Q975" s="234"/>
      <c r="R975" s="455"/>
      <c r="S975" s="202"/>
      <c r="T975" s="200"/>
      <c r="U975" s="472">
        <f t="shared" si="41"/>
        <v>1</v>
      </c>
      <c r="V975" s="316">
        <v>1</v>
      </c>
      <c r="W975" s="359">
        <f t="shared" si="42"/>
        <v>1</v>
      </c>
      <c r="X975" s="317"/>
      <c r="Y975" s="317"/>
      <c r="Z975" s="317"/>
      <c r="AA975" s="317"/>
      <c r="AB975" s="334"/>
      <c r="AC975" s="334"/>
      <c r="AD975" s="334"/>
    </row>
    <row r="976" spans="1:30" s="217" customFormat="1" ht="12">
      <c r="A976" s="364">
        <f t="shared" si="40"/>
        <v>972</v>
      </c>
      <c r="B976" s="375" t="s">
        <v>1696</v>
      </c>
      <c r="C976" s="375" t="s">
        <v>179</v>
      </c>
      <c r="D976" s="375" t="s">
        <v>1104</v>
      </c>
      <c r="E976" s="375">
        <v>1980</v>
      </c>
      <c r="F976" s="361" t="s">
        <v>390</v>
      </c>
      <c r="G976" s="375" t="s">
        <v>1890</v>
      </c>
      <c r="H976" s="203"/>
      <c r="I976" s="223"/>
      <c r="J976" s="227"/>
      <c r="K976" s="446"/>
      <c r="L976" s="255">
        <v>0.03940972222222222</v>
      </c>
      <c r="M976" s="198"/>
      <c r="N976" s="485">
        <f>H976+I976+J976+K976+L976+M976</f>
        <v>0.03940972222222222</v>
      </c>
      <c r="O976" s="424"/>
      <c r="P976" s="199"/>
      <c r="Q976" s="205"/>
      <c r="R976" s="457"/>
      <c r="S976" s="200">
        <v>1</v>
      </c>
      <c r="T976" s="200"/>
      <c r="U976" s="474">
        <f t="shared" si="41"/>
        <v>1</v>
      </c>
      <c r="V976" s="359">
        <v>1</v>
      </c>
      <c r="W976" s="359">
        <f t="shared" si="42"/>
        <v>1</v>
      </c>
      <c r="X976" s="359"/>
      <c r="Y976" s="359"/>
      <c r="Z976" s="359"/>
      <c r="AA976" s="359"/>
      <c r="AB976" s="359"/>
      <c r="AC976" s="359"/>
      <c r="AD976" s="359"/>
    </row>
    <row r="977" spans="1:30" s="217" customFormat="1" ht="12">
      <c r="A977" s="364">
        <f t="shared" si="40"/>
        <v>973</v>
      </c>
      <c r="B977" s="362" t="s">
        <v>195</v>
      </c>
      <c r="C977" s="362" t="s">
        <v>85</v>
      </c>
      <c r="D977" s="362" t="s">
        <v>1104</v>
      </c>
      <c r="E977" s="362">
        <v>1940</v>
      </c>
      <c r="F977" s="362" t="s">
        <v>390</v>
      </c>
      <c r="G977" s="362" t="s">
        <v>3775</v>
      </c>
      <c r="H977" s="203"/>
      <c r="I977" s="207"/>
      <c r="J977" s="227"/>
      <c r="K977" s="446"/>
      <c r="L977" s="255">
        <v>0.039502314814814816</v>
      </c>
      <c r="M977" s="198"/>
      <c r="N977" s="485">
        <f>H977+I977+J977+K977+L977+M977</f>
        <v>0.039502314814814816</v>
      </c>
      <c r="O977" s="424"/>
      <c r="P977" s="199"/>
      <c r="Q977" s="205"/>
      <c r="R977" s="458"/>
      <c r="S977" s="200">
        <v>1</v>
      </c>
      <c r="T977" s="200"/>
      <c r="U977" s="474">
        <f t="shared" si="41"/>
        <v>1</v>
      </c>
      <c r="V977" s="358">
        <v>1</v>
      </c>
      <c r="W977" s="359">
        <f t="shared" si="42"/>
        <v>1</v>
      </c>
      <c r="X977" s="359"/>
      <c r="Y977" s="359"/>
      <c r="Z977" s="359"/>
      <c r="AA977" s="359"/>
      <c r="AB977" s="359"/>
      <c r="AC977" s="359"/>
      <c r="AD977" s="359"/>
    </row>
    <row r="978" spans="1:30" s="217" customFormat="1" ht="12">
      <c r="A978" s="364">
        <f t="shared" si="40"/>
        <v>974</v>
      </c>
      <c r="B978" s="208" t="s">
        <v>3332</v>
      </c>
      <c r="C978" s="208" t="s">
        <v>3800</v>
      </c>
      <c r="D978" s="208" t="s">
        <v>1104</v>
      </c>
      <c r="E978" s="372">
        <v>1961</v>
      </c>
      <c r="F978" s="208" t="s">
        <v>390</v>
      </c>
      <c r="G978" s="208" t="s">
        <v>3795</v>
      </c>
      <c r="H978" s="225"/>
      <c r="I978" s="199"/>
      <c r="J978" s="227"/>
      <c r="K978" s="446"/>
      <c r="L978" s="255">
        <v>0.039560185185185184</v>
      </c>
      <c r="M978" s="208"/>
      <c r="N978" s="485">
        <f>H978+I978+J978+K978+L978+M978</f>
        <v>0.039560185185185184</v>
      </c>
      <c r="O978" s="424"/>
      <c r="P978" s="199"/>
      <c r="Q978" s="205"/>
      <c r="R978" s="458"/>
      <c r="S978" s="200">
        <v>1</v>
      </c>
      <c r="T978" s="200"/>
      <c r="U978" s="474">
        <f t="shared" si="41"/>
        <v>1</v>
      </c>
      <c r="V978" s="359">
        <v>1</v>
      </c>
      <c r="W978" s="359">
        <f t="shared" si="42"/>
        <v>1</v>
      </c>
      <c r="X978" s="359"/>
      <c r="Y978" s="359"/>
      <c r="Z978" s="359"/>
      <c r="AA978" s="359"/>
      <c r="AB978" s="359"/>
      <c r="AC978" s="359"/>
      <c r="AD978" s="359"/>
    </row>
    <row r="979" spans="1:30" s="319" customFormat="1" ht="12">
      <c r="A979" s="320">
        <f t="shared" si="40"/>
        <v>975</v>
      </c>
      <c r="B979" s="322" t="s">
        <v>1902</v>
      </c>
      <c r="C979" s="322" t="s">
        <v>1903</v>
      </c>
      <c r="D979" s="324" t="s">
        <v>1103</v>
      </c>
      <c r="E979" s="322" t="s">
        <v>139</v>
      </c>
      <c r="F979" s="322" t="s">
        <v>390</v>
      </c>
      <c r="G979" s="322" t="s">
        <v>1182</v>
      </c>
      <c r="H979" s="206"/>
      <c r="I979" s="233"/>
      <c r="J979" s="228"/>
      <c r="K979" s="447">
        <v>0.039629629629629626</v>
      </c>
      <c r="L979" s="299"/>
      <c r="M979" s="198"/>
      <c r="N979" s="486">
        <f>H979+I979+J979+K979+L979+M979</f>
        <v>0.039629629629629626</v>
      </c>
      <c r="O979" s="426"/>
      <c r="P979" s="232"/>
      <c r="Q979" s="234"/>
      <c r="R979" s="455">
        <v>1</v>
      </c>
      <c r="S979" s="202"/>
      <c r="T979" s="200"/>
      <c r="U979" s="472">
        <f t="shared" si="41"/>
        <v>1</v>
      </c>
      <c r="V979" s="316">
        <v>1</v>
      </c>
      <c r="W979" s="359">
        <f t="shared" si="42"/>
        <v>1</v>
      </c>
      <c r="X979" s="317"/>
      <c r="Y979" s="317"/>
      <c r="Z979" s="317"/>
      <c r="AA979" s="317"/>
      <c r="AB979" s="317"/>
      <c r="AC979" s="317"/>
      <c r="AD979" s="317"/>
    </row>
    <row r="980" spans="1:30" s="217" customFormat="1" ht="12">
      <c r="A980" s="364">
        <f t="shared" si="40"/>
        <v>976</v>
      </c>
      <c r="B980" s="362" t="s">
        <v>3353</v>
      </c>
      <c r="C980" s="362" t="s">
        <v>3809</v>
      </c>
      <c r="D980" s="362" t="s">
        <v>1104</v>
      </c>
      <c r="E980" s="362">
        <v>1960</v>
      </c>
      <c r="F980" s="362" t="s">
        <v>390</v>
      </c>
      <c r="G980" s="362" t="s">
        <v>118</v>
      </c>
      <c r="H980" s="203"/>
      <c r="I980" s="207"/>
      <c r="J980" s="227"/>
      <c r="K980" s="446"/>
      <c r="L980" s="255">
        <v>0.03966435185185185</v>
      </c>
      <c r="M980" s="198"/>
      <c r="N980" s="485">
        <f>H980+I980+J980+K980+L980+M980</f>
        <v>0.03966435185185185</v>
      </c>
      <c r="O980" s="424"/>
      <c r="P980" s="199"/>
      <c r="Q980" s="205"/>
      <c r="R980" s="457"/>
      <c r="S980" s="200">
        <v>1</v>
      </c>
      <c r="T980" s="200"/>
      <c r="U980" s="474">
        <f t="shared" si="41"/>
        <v>1</v>
      </c>
      <c r="V980" s="358">
        <v>1</v>
      </c>
      <c r="W980" s="359">
        <f t="shared" si="42"/>
        <v>1</v>
      </c>
      <c r="X980" s="359"/>
      <c r="Y980" s="359"/>
      <c r="Z980" s="359"/>
      <c r="AA980" s="359"/>
      <c r="AB980" s="359"/>
      <c r="AC980" s="359"/>
      <c r="AD980" s="359"/>
    </row>
    <row r="981" spans="1:30" s="217" customFormat="1" ht="12">
      <c r="A981" s="364">
        <f t="shared" si="40"/>
        <v>977</v>
      </c>
      <c r="B981" s="361" t="s">
        <v>3338</v>
      </c>
      <c r="C981" s="361" t="s">
        <v>63</v>
      </c>
      <c r="D981" s="362" t="s">
        <v>1104</v>
      </c>
      <c r="E981" s="361">
        <v>1981</v>
      </c>
      <c r="F981" s="361" t="s">
        <v>390</v>
      </c>
      <c r="G981" s="361" t="s">
        <v>755</v>
      </c>
      <c r="H981" s="203"/>
      <c r="I981" s="196"/>
      <c r="J981" s="227"/>
      <c r="K981" s="446"/>
      <c r="L981" s="255">
        <v>0.03966435185185185</v>
      </c>
      <c r="M981" s="198"/>
      <c r="N981" s="485">
        <f>H981+I981+J981+K981+L981+M981</f>
        <v>0.03966435185185185</v>
      </c>
      <c r="O981" s="424"/>
      <c r="P981" s="199"/>
      <c r="Q981" s="205"/>
      <c r="R981" s="458"/>
      <c r="S981" s="200">
        <v>1</v>
      </c>
      <c r="T981" s="200"/>
      <c r="U981" s="474">
        <f t="shared" si="41"/>
        <v>1</v>
      </c>
      <c r="V981" s="359">
        <v>1</v>
      </c>
      <c r="W981" s="359">
        <f t="shared" si="42"/>
        <v>1</v>
      </c>
      <c r="X981" s="359"/>
      <c r="Y981" s="359"/>
      <c r="Z981" s="359"/>
      <c r="AA981" s="359"/>
      <c r="AB981" s="359"/>
      <c r="AC981" s="359"/>
      <c r="AD981" s="359"/>
    </row>
    <row r="982" spans="1:30" s="217" customFormat="1" ht="12">
      <c r="A982" s="364">
        <f t="shared" si="40"/>
        <v>978</v>
      </c>
      <c r="B982" s="361" t="s">
        <v>3323</v>
      </c>
      <c r="C982" s="361" t="s">
        <v>3791</v>
      </c>
      <c r="D982" s="362" t="s">
        <v>1104</v>
      </c>
      <c r="E982" s="361">
        <v>1939</v>
      </c>
      <c r="F982" s="361" t="s">
        <v>390</v>
      </c>
      <c r="G982" s="361" t="s">
        <v>1382</v>
      </c>
      <c r="H982" s="203"/>
      <c r="I982" s="196"/>
      <c r="J982" s="227"/>
      <c r="K982" s="446"/>
      <c r="L982" s="255">
        <v>0.0396875</v>
      </c>
      <c r="M982" s="198"/>
      <c r="N982" s="485">
        <f>H982+I982+J982+K982+L982+M982</f>
        <v>0.0396875</v>
      </c>
      <c r="O982" s="424"/>
      <c r="P982" s="199"/>
      <c r="Q982" s="205"/>
      <c r="R982" s="457"/>
      <c r="S982" s="200">
        <v>1</v>
      </c>
      <c r="T982" s="200"/>
      <c r="U982" s="474">
        <f t="shared" si="41"/>
        <v>1</v>
      </c>
      <c r="V982" s="359">
        <v>1</v>
      </c>
      <c r="W982" s="359">
        <f t="shared" si="42"/>
        <v>1</v>
      </c>
      <c r="X982" s="359"/>
      <c r="Y982" s="359"/>
      <c r="Z982" s="359"/>
      <c r="AA982" s="359"/>
      <c r="AB982" s="359"/>
      <c r="AC982" s="359"/>
      <c r="AD982" s="359"/>
    </row>
    <row r="983" spans="1:30" s="217" customFormat="1" ht="12">
      <c r="A983" s="364">
        <f t="shared" si="40"/>
        <v>979</v>
      </c>
      <c r="B983" s="208" t="s">
        <v>3325</v>
      </c>
      <c r="C983" s="208" t="s">
        <v>3778</v>
      </c>
      <c r="D983" s="208" t="s">
        <v>1104</v>
      </c>
      <c r="E983" s="372">
        <v>1984</v>
      </c>
      <c r="F983" s="208" t="s">
        <v>390</v>
      </c>
      <c r="G983" s="208" t="s">
        <v>97</v>
      </c>
      <c r="H983" s="225"/>
      <c r="I983" s="199"/>
      <c r="J983" s="227"/>
      <c r="K983" s="446"/>
      <c r="L983" s="255">
        <v>0.0396875</v>
      </c>
      <c r="M983" s="208"/>
      <c r="N983" s="485">
        <f>H983+I983+J983+K983+L983+M983</f>
        <v>0.0396875</v>
      </c>
      <c r="O983" s="424"/>
      <c r="P983" s="199"/>
      <c r="Q983" s="205"/>
      <c r="R983" s="458"/>
      <c r="S983" s="200">
        <v>1</v>
      </c>
      <c r="T983" s="200"/>
      <c r="U983" s="474">
        <f t="shared" si="41"/>
        <v>1</v>
      </c>
      <c r="V983" s="359">
        <v>1</v>
      </c>
      <c r="W983" s="359">
        <f t="shared" si="42"/>
        <v>1</v>
      </c>
      <c r="X983" s="359"/>
      <c r="Y983" s="359"/>
      <c r="Z983" s="359"/>
      <c r="AA983" s="359"/>
      <c r="AB983" s="359"/>
      <c r="AC983" s="359"/>
      <c r="AD983" s="359"/>
    </row>
    <row r="984" spans="1:30" s="319" customFormat="1" ht="12">
      <c r="A984" s="320">
        <f t="shared" si="40"/>
        <v>980</v>
      </c>
      <c r="B984" s="324" t="s">
        <v>3328</v>
      </c>
      <c r="C984" s="324" t="s">
        <v>3329</v>
      </c>
      <c r="D984" s="324" t="s">
        <v>1103</v>
      </c>
      <c r="E984" s="324">
        <v>1991</v>
      </c>
      <c r="F984" s="324" t="s">
        <v>390</v>
      </c>
      <c r="G984" s="324" t="s">
        <v>516</v>
      </c>
      <c r="H984" s="206"/>
      <c r="I984" s="244"/>
      <c r="J984" s="229"/>
      <c r="K984" s="448"/>
      <c r="L984" s="270">
        <v>0.039699074074074074</v>
      </c>
      <c r="M984" s="283"/>
      <c r="N984" s="486">
        <f>H984+I984+J984+K984+L984+M984</f>
        <v>0.039699074074074074</v>
      </c>
      <c r="O984" s="427"/>
      <c r="P984" s="245"/>
      <c r="Q984" s="247"/>
      <c r="R984" s="460"/>
      <c r="S984" s="214">
        <v>1</v>
      </c>
      <c r="T984" s="214"/>
      <c r="U984" s="475">
        <f t="shared" si="41"/>
        <v>1</v>
      </c>
      <c r="V984" s="334">
        <v>1</v>
      </c>
      <c r="W984" s="359">
        <f t="shared" si="42"/>
        <v>1</v>
      </c>
      <c r="X984" s="317"/>
      <c r="Y984" s="317"/>
      <c r="Z984" s="317"/>
      <c r="AA984" s="317"/>
      <c r="AB984" s="317"/>
      <c r="AC984" s="317"/>
      <c r="AD984" s="317"/>
    </row>
    <row r="985" spans="1:30" s="319" customFormat="1" ht="12">
      <c r="A985" s="320">
        <f t="shared" si="40"/>
        <v>981</v>
      </c>
      <c r="B985" s="324" t="s">
        <v>195</v>
      </c>
      <c r="C985" s="324" t="s">
        <v>1769</v>
      </c>
      <c r="D985" s="324" t="s">
        <v>1103</v>
      </c>
      <c r="E985" s="324">
        <v>1979</v>
      </c>
      <c r="F985" s="324" t="s">
        <v>390</v>
      </c>
      <c r="G985" s="324" t="s">
        <v>3775</v>
      </c>
      <c r="H985" s="206"/>
      <c r="I985" s="248"/>
      <c r="J985" s="229"/>
      <c r="K985" s="448"/>
      <c r="L985" s="270">
        <v>0.039699074074074074</v>
      </c>
      <c r="M985" s="283"/>
      <c r="N985" s="486">
        <f>H985+I985+J985+K985+L985+M985</f>
        <v>0.039699074074074074</v>
      </c>
      <c r="O985" s="427"/>
      <c r="P985" s="245"/>
      <c r="Q985" s="247"/>
      <c r="R985" s="460"/>
      <c r="S985" s="214">
        <v>1</v>
      </c>
      <c r="T985" s="214"/>
      <c r="U985" s="475">
        <f t="shared" si="41"/>
        <v>1</v>
      </c>
      <c r="V985" s="333">
        <v>1</v>
      </c>
      <c r="W985" s="359">
        <f t="shared" si="42"/>
        <v>1</v>
      </c>
      <c r="X985" s="317"/>
      <c r="Y985" s="317"/>
      <c r="Z985" s="317"/>
      <c r="AA985" s="317"/>
      <c r="AB985" s="317"/>
      <c r="AC985" s="317"/>
      <c r="AD985" s="317"/>
    </row>
    <row r="986" spans="1:30" s="319" customFormat="1" ht="12">
      <c r="A986" s="320">
        <f t="shared" si="40"/>
        <v>982</v>
      </c>
      <c r="B986" s="212" t="s">
        <v>1397</v>
      </c>
      <c r="C986" s="212" t="s">
        <v>317</v>
      </c>
      <c r="D986" s="324" t="s">
        <v>1103</v>
      </c>
      <c r="E986" s="330" t="s">
        <v>3755</v>
      </c>
      <c r="F986" s="212" t="s">
        <v>390</v>
      </c>
      <c r="G986" s="212" t="s">
        <v>73</v>
      </c>
      <c r="H986" s="436"/>
      <c r="I986" s="245"/>
      <c r="J986" s="229"/>
      <c r="K986" s="448">
        <v>0.03978009259259259</v>
      </c>
      <c r="L986" s="299"/>
      <c r="M986" s="208"/>
      <c r="N986" s="486">
        <f>H986+I986+J986+K986+L986+M986</f>
        <v>0.03978009259259259</v>
      </c>
      <c r="O986" s="427"/>
      <c r="P986" s="245"/>
      <c r="Q986" s="247"/>
      <c r="R986" s="460">
        <v>1</v>
      </c>
      <c r="S986" s="202"/>
      <c r="T986" s="200"/>
      <c r="U986" s="475">
        <f t="shared" si="41"/>
        <v>1</v>
      </c>
      <c r="V986" s="316">
        <v>1</v>
      </c>
      <c r="W986" s="359">
        <f t="shared" si="42"/>
        <v>1</v>
      </c>
      <c r="X986" s="317"/>
      <c r="Y986" s="317"/>
      <c r="Z986" s="317"/>
      <c r="AA986" s="317"/>
      <c r="AB986" s="317"/>
      <c r="AC986" s="317"/>
      <c r="AD986" s="317"/>
    </row>
    <row r="987" spans="1:30" s="217" customFormat="1" ht="12">
      <c r="A987" s="364">
        <f t="shared" si="40"/>
        <v>983</v>
      </c>
      <c r="B987" s="208" t="s">
        <v>1445</v>
      </c>
      <c r="C987" s="208" t="s">
        <v>3733</v>
      </c>
      <c r="D987" s="362" t="s">
        <v>1104</v>
      </c>
      <c r="E987" s="372" t="s">
        <v>3840</v>
      </c>
      <c r="F987" s="208" t="s">
        <v>390</v>
      </c>
      <c r="G987" s="208" t="s">
        <v>118</v>
      </c>
      <c r="H987" s="225"/>
      <c r="I987" s="199"/>
      <c r="J987" s="227">
        <v>0.03979166666666666</v>
      </c>
      <c r="K987" s="446"/>
      <c r="L987" s="198"/>
      <c r="M987" s="208"/>
      <c r="N987" s="485">
        <f>H987+I987+J987+K987+L987+M987</f>
        <v>0.03979166666666666</v>
      </c>
      <c r="O987" s="424"/>
      <c r="P987" s="199"/>
      <c r="Q987" s="205">
        <v>1</v>
      </c>
      <c r="R987" s="458"/>
      <c r="S987" s="200"/>
      <c r="T987" s="200"/>
      <c r="U987" s="474">
        <f t="shared" si="41"/>
        <v>1</v>
      </c>
      <c r="V987" s="358">
        <v>1</v>
      </c>
      <c r="W987" s="359">
        <f t="shared" si="42"/>
        <v>1</v>
      </c>
      <c r="X987" s="359"/>
      <c r="Y987" s="359"/>
      <c r="Z987" s="359"/>
      <c r="AA987" s="359"/>
      <c r="AB987" s="359"/>
      <c r="AC987" s="359"/>
      <c r="AD987" s="359"/>
    </row>
    <row r="988" spans="1:30" s="217" customFormat="1" ht="12">
      <c r="A988" s="364">
        <f t="shared" si="40"/>
        <v>984</v>
      </c>
      <c r="B988" s="361" t="s">
        <v>3356</v>
      </c>
      <c r="C988" s="361" t="s">
        <v>3800</v>
      </c>
      <c r="D988" s="362" t="s">
        <v>1104</v>
      </c>
      <c r="E988" s="361">
        <v>1954</v>
      </c>
      <c r="F988" s="361" t="s">
        <v>390</v>
      </c>
      <c r="G988" s="361" t="s">
        <v>3758</v>
      </c>
      <c r="H988" s="203"/>
      <c r="I988" s="196"/>
      <c r="J988" s="227"/>
      <c r="K988" s="446"/>
      <c r="L988" s="255">
        <v>0.03981481481481482</v>
      </c>
      <c r="M988" s="198"/>
      <c r="N988" s="485">
        <f>H988+I988+J988+K988+L988+M988</f>
        <v>0.03981481481481482</v>
      </c>
      <c r="O988" s="424"/>
      <c r="P988" s="199"/>
      <c r="Q988" s="205"/>
      <c r="R988" s="458"/>
      <c r="S988" s="200">
        <v>1</v>
      </c>
      <c r="T988" s="200"/>
      <c r="U988" s="474">
        <f t="shared" si="41"/>
        <v>1</v>
      </c>
      <c r="V988" s="359">
        <v>1</v>
      </c>
      <c r="W988" s="359">
        <f t="shared" si="42"/>
        <v>1</v>
      </c>
      <c r="X988" s="359"/>
      <c r="Y988" s="359"/>
      <c r="Z988" s="359"/>
      <c r="AA988" s="359"/>
      <c r="AB988" s="359"/>
      <c r="AC988" s="359"/>
      <c r="AD988" s="359"/>
    </row>
    <row r="989" spans="1:30" s="217" customFormat="1" ht="12">
      <c r="A989" s="364">
        <f t="shared" si="40"/>
        <v>985</v>
      </c>
      <c r="B989" s="361" t="s">
        <v>1232</v>
      </c>
      <c r="C989" s="361" t="s">
        <v>150</v>
      </c>
      <c r="D989" s="362" t="s">
        <v>1104</v>
      </c>
      <c r="E989" s="361">
        <v>1981</v>
      </c>
      <c r="F989" s="361" t="s">
        <v>390</v>
      </c>
      <c r="G989" s="361" t="s">
        <v>1233</v>
      </c>
      <c r="H989" s="203"/>
      <c r="I989" s="196"/>
      <c r="J989" s="227">
        <v>0.03982638888888889</v>
      </c>
      <c r="K989" s="446"/>
      <c r="L989" s="198"/>
      <c r="M989" s="198"/>
      <c r="N989" s="485">
        <f>H989+I989+J989+K989+L989+M989</f>
        <v>0.03982638888888889</v>
      </c>
      <c r="O989" s="424"/>
      <c r="P989" s="199"/>
      <c r="Q989" s="205">
        <v>1</v>
      </c>
      <c r="R989" s="458"/>
      <c r="S989" s="200"/>
      <c r="T989" s="200"/>
      <c r="U989" s="474">
        <f t="shared" si="41"/>
        <v>1</v>
      </c>
      <c r="V989" s="358">
        <v>1</v>
      </c>
      <c r="W989" s="359">
        <f t="shared" si="42"/>
        <v>1</v>
      </c>
      <c r="X989" s="359"/>
      <c r="Y989" s="359"/>
      <c r="Z989" s="359"/>
      <c r="AA989" s="359"/>
      <c r="AB989" s="359"/>
      <c r="AC989" s="359"/>
      <c r="AD989" s="359"/>
    </row>
    <row r="990" spans="1:30" s="217" customFormat="1" ht="12">
      <c r="A990" s="364">
        <f t="shared" si="40"/>
        <v>986</v>
      </c>
      <c r="B990" s="361" t="s">
        <v>1904</v>
      </c>
      <c r="C990" s="361" t="s">
        <v>3733</v>
      </c>
      <c r="D990" s="362" t="s">
        <v>1104</v>
      </c>
      <c r="E990" s="361" t="s">
        <v>3776</v>
      </c>
      <c r="F990" s="361" t="s">
        <v>390</v>
      </c>
      <c r="G990" s="361" t="s">
        <v>97</v>
      </c>
      <c r="H990" s="203"/>
      <c r="I990" s="196"/>
      <c r="J990" s="227"/>
      <c r="K990" s="446">
        <v>0.03984953703703704</v>
      </c>
      <c r="L990" s="198"/>
      <c r="M990" s="198"/>
      <c r="N990" s="485">
        <f>H990+I990+J990+K990+L990+M990</f>
        <v>0.03984953703703704</v>
      </c>
      <c r="O990" s="424"/>
      <c r="P990" s="199"/>
      <c r="Q990" s="205"/>
      <c r="R990" s="458">
        <v>1</v>
      </c>
      <c r="S990" s="200"/>
      <c r="T990" s="200"/>
      <c r="U990" s="474">
        <f t="shared" si="41"/>
        <v>1</v>
      </c>
      <c r="V990" s="358">
        <v>1</v>
      </c>
      <c r="W990" s="359">
        <f t="shared" si="42"/>
        <v>1</v>
      </c>
      <c r="X990" s="359"/>
      <c r="Y990" s="359"/>
      <c r="Z990" s="359"/>
      <c r="AA990" s="359"/>
      <c r="AB990" s="359"/>
      <c r="AC990" s="359"/>
      <c r="AD990" s="359"/>
    </row>
    <row r="991" spans="1:30" s="319" customFormat="1" ht="12">
      <c r="A991" s="320">
        <f t="shared" si="40"/>
        <v>987</v>
      </c>
      <c r="B991" s="212" t="s">
        <v>2870</v>
      </c>
      <c r="C991" s="212" t="s">
        <v>1404</v>
      </c>
      <c r="D991" s="324" t="s">
        <v>1103</v>
      </c>
      <c r="E991" s="330">
        <v>1970</v>
      </c>
      <c r="F991" s="212" t="s">
        <v>390</v>
      </c>
      <c r="G991" s="212" t="s">
        <v>450</v>
      </c>
      <c r="H991" s="436"/>
      <c r="I991" s="245"/>
      <c r="J991" s="229"/>
      <c r="K991" s="448"/>
      <c r="L991" s="300">
        <v>0.03989583333333333</v>
      </c>
      <c r="M991" s="208"/>
      <c r="N991" s="486">
        <f>H991+I991+J991+K991+L991+M991</f>
        <v>0.03989583333333333</v>
      </c>
      <c r="O991" s="427"/>
      <c r="P991" s="245"/>
      <c r="Q991" s="247"/>
      <c r="R991" s="460"/>
      <c r="S991" s="202">
        <v>1</v>
      </c>
      <c r="T991" s="200"/>
      <c r="U991" s="475">
        <f t="shared" si="41"/>
        <v>1</v>
      </c>
      <c r="V991" s="317">
        <v>1</v>
      </c>
      <c r="W991" s="359">
        <f t="shared" si="42"/>
        <v>1</v>
      </c>
      <c r="X991" s="317"/>
      <c r="Y991" s="317"/>
      <c r="Z991" s="317"/>
      <c r="AA991" s="317"/>
      <c r="AB991" s="317"/>
      <c r="AC991" s="317"/>
      <c r="AD991" s="317"/>
    </row>
    <row r="992" spans="1:30" s="319" customFormat="1" ht="12">
      <c r="A992" s="320">
        <f t="shared" si="40"/>
        <v>988</v>
      </c>
      <c r="B992" s="324" t="s">
        <v>260</v>
      </c>
      <c r="C992" s="324" t="s">
        <v>317</v>
      </c>
      <c r="D992" s="324" t="s">
        <v>1103</v>
      </c>
      <c r="E992" s="324" t="s">
        <v>3763</v>
      </c>
      <c r="F992" s="324" t="s">
        <v>390</v>
      </c>
      <c r="G992" s="324" t="s">
        <v>73</v>
      </c>
      <c r="H992" s="206"/>
      <c r="I992" s="244"/>
      <c r="J992" s="229"/>
      <c r="K992" s="448">
        <v>0.03991898148148148</v>
      </c>
      <c r="L992" s="299"/>
      <c r="M992" s="198"/>
      <c r="N992" s="486">
        <f>H992+I992+J992+K992+L992+M992</f>
        <v>0.03991898148148148</v>
      </c>
      <c r="O992" s="427"/>
      <c r="P992" s="245"/>
      <c r="Q992" s="247"/>
      <c r="R992" s="461">
        <v>1</v>
      </c>
      <c r="S992" s="202"/>
      <c r="T992" s="200"/>
      <c r="U992" s="475">
        <f t="shared" si="41"/>
        <v>1</v>
      </c>
      <c r="V992" s="316">
        <v>1</v>
      </c>
      <c r="W992" s="359">
        <f t="shared" si="42"/>
        <v>1</v>
      </c>
      <c r="X992" s="317"/>
      <c r="Y992" s="317"/>
      <c r="Z992" s="317"/>
      <c r="AA992" s="317"/>
      <c r="AB992" s="317"/>
      <c r="AC992" s="317"/>
      <c r="AD992" s="317"/>
    </row>
    <row r="993" spans="1:30" s="217" customFormat="1" ht="12">
      <c r="A993" s="364">
        <f t="shared" si="40"/>
        <v>989</v>
      </c>
      <c r="B993" s="362" t="s">
        <v>1675</v>
      </c>
      <c r="C993" s="362" t="s">
        <v>347</v>
      </c>
      <c r="D993" s="362" t="s">
        <v>1104</v>
      </c>
      <c r="E993" s="362" t="s">
        <v>3730</v>
      </c>
      <c r="F993" s="362" t="s">
        <v>390</v>
      </c>
      <c r="G993" s="362" t="s">
        <v>3829</v>
      </c>
      <c r="H993" s="203"/>
      <c r="I993" s="207"/>
      <c r="J993" s="227"/>
      <c r="K993" s="446">
        <v>0.039942129629629626</v>
      </c>
      <c r="L993" s="198"/>
      <c r="M993" s="198"/>
      <c r="N993" s="485">
        <f>H993+I993+J993+K993+L993+M993</f>
        <v>0.039942129629629626</v>
      </c>
      <c r="O993" s="424"/>
      <c r="P993" s="199"/>
      <c r="Q993" s="205"/>
      <c r="R993" s="457">
        <v>1</v>
      </c>
      <c r="S993" s="200"/>
      <c r="T993" s="200"/>
      <c r="U993" s="474">
        <f t="shared" si="41"/>
        <v>1</v>
      </c>
      <c r="V993" s="358">
        <v>1</v>
      </c>
      <c r="W993" s="359">
        <f t="shared" si="42"/>
        <v>1</v>
      </c>
      <c r="X993" s="359"/>
      <c r="Y993" s="359"/>
      <c r="Z993" s="359"/>
      <c r="AA993" s="359"/>
      <c r="AB993" s="359"/>
      <c r="AC993" s="359"/>
      <c r="AD993" s="359"/>
    </row>
    <row r="994" spans="1:30" s="319" customFormat="1" ht="12">
      <c r="A994" s="320">
        <f t="shared" si="40"/>
        <v>990</v>
      </c>
      <c r="B994" s="328" t="s">
        <v>1015</v>
      </c>
      <c r="C994" s="328" t="s">
        <v>1016</v>
      </c>
      <c r="D994" s="321" t="s">
        <v>1103</v>
      </c>
      <c r="E994" s="328">
        <v>1989</v>
      </c>
      <c r="F994" s="328" t="s">
        <v>390</v>
      </c>
      <c r="G994" s="328" t="s">
        <v>71</v>
      </c>
      <c r="H994" s="209">
        <v>0.03998842592592593</v>
      </c>
      <c r="I994" s="210"/>
      <c r="J994" s="228"/>
      <c r="K994" s="447"/>
      <c r="L994" s="299"/>
      <c r="M994" s="198"/>
      <c r="N994" s="486">
        <f>H994+I994+J994+K994+L994+M994</f>
        <v>0.03998842592592593</v>
      </c>
      <c r="O994" s="426">
        <v>1</v>
      </c>
      <c r="P994" s="232"/>
      <c r="Q994" s="234"/>
      <c r="R994" s="455"/>
      <c r="S994" s="202"/>
      <c r="T994" s="200"/>
      <c r="U994" s="472">
        <f t="shared" si="41"/>
        <v>1</v>
      </c>
      <c r="V994" s="317">
        <v>1</v>
      </c>
      <c r="W994" s="359">
        <f t="shared" si="42"/>
        <v>1</v>
      </c>
      <c r="X994" s="317"/>
      <c r="Y994" s="317"/>
      <c r="Z994" s="317"/>
      <c r="AA994" s="317"/>
      <c r="AB994" s="317"/>
      <c r="AC994" s="317"/>
      <c r="AD994" s="317"/>
    </row>
    <row r="995" spans="1:30" s="217" customFormat="1" ht="12">
      <c r="A995" s="364">
        <f t="shared" si="40"/>
        <v>991</v>
      </c>
      <c r="B995" s="361" t="s">
        <v>3372</v>
      </c>
      <c r="C995" s="361" t="s">
        <v>3744</v>
      </c>
      <c r="D995" s="362" t="s">
        <v>1104</v>
      </c>
      <c r="E995" s="361">
        <v>1974</v>
      </c>
      <c r="F995" s="361" t="s">
        <v>390</v>
      </c>
      <c r="G995" s="361" t="s">
        <v>2892</v>
      </c>
      <c r="H995" s="203"/>
      <c r="I995" s="196"/>
      <c r="J995" s="227"/>
      <c r="K995" s="446"/>
      <c r="L995" s="255">
        <v>0.040150462962962964</v>
      </c>
      <c r="M995" s="198"/>
      <c r="N995" s="485">
        <f>H995+I995+J995+K995+L995+M995</f>
        <v>0.040150462962962964</v>
      </c>
      <c r="O995" s="424"/>
      <c r="P995" s="199"/>
      <c r="Q995" s="205"/>
      <c r="R995" s="457"/>
      <c r="S995" s="200">
        <v>1</v>
      </c>
      <c r="T995" s="200"/>
      <c r="U995" s="474">
        <f t="shared" si="41"/>
        <v>1</v>
      </c>
      <c r="V995" s="358">
        <v>1</v>
      </c>
      <c r="W995" s="359">
        <f t="shared" si="42"/>
        <v>1</v>
      </c>
      <c r="X995" s="359"/>
      <c r="Y995" s="359"/>
      <c r="Z995" s="359"/>
      <c r="AA995" s="359"/>
      <c r="AB995" s="359"/>
      <c r="AC995" s="359"/>
      <c r="AD995" s="359"/>
    </row>
    <row r="996" spans="1:30" s="217" customFormat="1" ht="12">
      <c r="A996" s="364">
        <f t="shared" si="40"/>
        <v>992</v>
      </c>
      <c r="B996" s="362" t="s">
        <v>1961</v>
      </c>
      <c r="C996" s="362" t="s">
        <v>67</v>
      </c>
      <c r="D996" s="362" t="s">
        <v>1104</v>
      </c>
      <c r="E996" s="362">
        <v>1949</v>
      </c>
      <c r="F996" s="362" t="s">
        <v>390</v>
      </c>
      <c r="G996" s="362" t="s">
        <v>1168</v>
      </c>
      <c r="H996" s="203"/>
      <c r="I996" s="207"/>
      <c r="J996" s="227">
        <v>0.0403125</v>
      </c>
      <c r="K996" s="446"/>
      <c r="L996" s="198"/>
      <c r="M996" s="198"/>
      <c r="N996" s="485">
        <f>H996+I996+J996+K996+L996+M996</f>
        <v>0.0403125</v>
      </c>
      <c r="O996" s="424"/>
      <c r="P996" s="199"/>
      <c r="Q996" s="205">
        <v>1</v>
      </c>
      <c r="R996" s="457"/>
      <c r="S996" s="200"/>
      <c r="T996" s="200"/>
      <c r="U996" s="474">
        <f t="shared" si="41"/>
        <v>1</v>
      </c>
      <c r="V996" s="358">
        <v>1</v>
      </c>
      <c r="W996" s="359">
        <f t="shared" si="42"/>
        <v>1</v>
      </c>
      <c r="X996" s="359"/>
      <c r="Y996" s="359"/>
      <c r="Z996" s="359"/>
      <c r="AA996" s="359"/>
      <c r="AB996" s="359"/>
      <c r="AC996" s="359"/>
      <c r="AD996" s="359"/>
    </row>
    <row r="997" spans="1:30" s="319" customFormat="1" ht="12">
      <c r="A997" s="320">
        <f t="shared" si="40"/>
        <v>993</v>
      </c>
      <c r="B997" s="321" t="s">
        <v>7</v>
      </c>
      <c r="C997" s="321" t="s">
        <v>9</v>
      </c>
      <c r="D997" s="321" t="s">
        <v>1103</v>
      </c>
      <c r="E997" s="321">
        <v>1950</v>
      </c>
      <c r="F997" s="322" t="s">
        <v>390</v>
      </c>
      <c r="G997" s="321" t="s">
        <v>3864</v>
      </c>
      <c r="H997" s="206"/>
      <c r="I997" s="201">
        <v>0.04038194444444444</v>
      </c>
      <c r="J997" s="228"/>
      <c r="K997" s="447"/>
      <c r="L997" s="299"/>
      <c r="M997" s="198"/>
      <c r="N997" s="486">
        <f>H997+I997+J997+K997+L997+M997</f>
        <v>0.04038194444444444</v>
      </c>
      <c r="O997" s="426"/>
      <c r="P997" s="232">
        <v>1</v>
      </c>
      <c r="Q997" s="234"/>
      <c r="R997" s="455"/>
      <c r="S997" s="202"/>
      <c r="T997" s="200"/>
      <c r="U997" s="472">
        <f t="shared" si="41"/>
        <v>1</v>
      </c>
      <c r="V997" s="316">
        <v>1</v>
      </c>
      <c r="W997" s="359">
        <f t="shared" si="42"/>
        <v>1</v>
      </c>
      <c r="X997" s="317"/>
      <c r="Y997" s="317"/>
      <c r="Z997" s="317"/>
      <c r="AA997" s="317"/>
      <c r="AB997" s="317"/>
      <c r="AC997" s="317"/>
      <c r="AD997" s="317"/>
    </row>
    <row r="998" spans="1:30" s="217" customFormat="1" ht="12">
      <c r="A998" s="364">
        <f t="shared" si="40"/>
        <v>994</v>
      </c>
      <c r="B998" s="375" t="s">
        <v>3376</v>
      </c>
      <c r="C998" s="375" t="s">
        <v>3728</v>
      </c>
      <c r="D998" s="208" t="s">
        <v>1104</v>
      </c>
      <c r="E998" s="375">
        <v>1974</v>
      </c>
      <c r="F998" s="208" t="s">
        <v>390</v>
      </c>
      <c r="G998" s="375" t="s">
        <v>3714</v>
      </c>
      <c r="H998" s="203"/>
      <c r="I998" s="223"/>
      <c r="J998" s="227"/>
      <c r="K998" s="446"/>
      <c r="L998" s="255">
        <v>0.04040509259259259</v>
      </c>
      <c r="M998" s="198"/>
      <c r="N998" s="485">
        <f>H998+I998+J998+K998+L998+M998</f>
        <v>0.04040509259259259</v>
      </c>
      <c r="O998" s="424"/>
      <c r="P998" s="199"/>
      <c r="Q998" s="205"/>
      <c r="R998" s="457"/>
      <c r="S998" s="200">
        <v>1</v>
      </c>
      <c r="T998" s="200"/>
      <c r="U998" s="474">
        <f t="shared" si="41"/>
        <v>1</v>
      </c>
      <c r="V998" s="359">
        <v>1</v>
      </c>
      <c r="W998" s="359">
        <f t="shared" si="42"/>
        <v>1</v>
      </c>
      <c r="X998" s="359"/>
      <c r="Y998" s="359"/>
      <c r="Z998" s="359"/>
      <c r="AA998" s="359"/>
      <c r="AB998" s="359"/>
      <c r="AC998" s="359"/>
      <c r="AD998" s="359"/>
    </row>
    <row r="999" spans="1:30" s="217" customFormat="1" ht="12">
      <c r="A999" s="364">
        <f t="shared" si="40"/>
        <v>995</v>
      </c>
      <c r="B999" s="361" t="s">
        <v>1906</v>
      </c>
      <c r="C999" s="361" t="s">
        <v>85</v>
      </c>
      <c r="D999" s="362" t="s">
        <v>1104</v>
      </c>
      <c r="E999" s="361" t="s">
        <v>34</v>
      </c>
      <c r="F999" s="361" t="s">
        <v>390</v>
      </c>
      <c r="G999" s="361" t="s">
        <v>3758</v>
      </c>
      <c r="H999" s="203"/>
      <c r="I999" s="196"/>
      <c r="J999" s="227"/>
      <c r="K999" s="446">
        <v>0.04052083333333333</v>
      </c>
      <c r="L999" s="198"/>
      <c r="M999" s="198"/>
      <c r="N999" s="485">
        <f>H999+I999+J999+K999+L999+M999</f>
        <v>0.04052083333333333</v>
      </c>
      <c r="O999" s="424"/>
      <c r="P999" s="199"/>
      <c r="Q999" s="205"/>
      <c r="R999" s="457">
        <v>1</v>
      </c>
      <c r="S999" s="200"/>
      <c r="T999" s="200"/>
      <c r="U999" s="474">
        <f t="shared" si="41"/>
        <v>1</v>
      </c>
      <c r="V999" s="358">
        <v>1</v>
      </c>
      <c r="W999" s="359">
        <f t="shared" si="42"/>
        <v>1</v>
      </c>
      <c r="X999" s="359"/>
      <c r="Y999" s="359"/>
      <c r="Z999" s="359"/>
      <c r="AA999" s="359"/>
      <c r="AB999" s="359"/>
      <c r="AC999" s="359"/>
      <c r="AD999" s="359"/>
    </row>
    <row r="1000" spans="1:30" s="217" customFormat="1" ht="12">
      <c r="A1000" s="364">
        <f t="shared" si="40"/>
        <v>996</v>
      </c>
      <c r="B1000" s="361" t="s">
        <v>3387</v>
      </c>
      <c r="C1000" s="361" t="s">
        <v>3741</v>
      </c>
      <c r="D1000" s="362" t="s">
        <v>1104</v>
      </c>
      <c r="E1000" s="361">
        <v>1978</v>
      </c>
      <c r="F1000" s="361" t="s">
        <v>390</v>
      </c>
      <c r="G1000" s="361" t="s">
        <v>3829</v>
      </c>
      <c r="H1000" s="203"/>
      <c r="I1000" s="196"/>
      <c r="J1000" s="227"/>
      <c r="K1000" s="446"/>
      <c r="L1000" s="255">
        <v>0.040532407407407406</v>
      </c>
      <c r="M1000" s="198"/>
      <c r="N1000" s="485">
        <f>H1000+I1000+J1000+K1000+L1000+M1000</f>
        <v>0.040532407407407406</v>
      </c>
      <c r="O1000" s="424"/>
      <c r="P1000" s="199"/>
      <c r="Q1000" s="205"/>
      <c r="R1000" s="457"/>
      <c r="S1000" s="200">
        <v>1</v>
      </c>
      <c r="T1000" s="200"/>
      <c r="U1000" s="474">
        <f t="shared" si="41"/>
        <v>1</v>
      </c>
      <c r="V1000" s="359">
        <v>1</v>
      </c>
      <c r="W1000" s="359">
        <f t="shared" si="42"/>
        <v>1</v>
      </c>
      <c r="X1000" s="359"/>
      <c r="Y1000" s="359"/>
      <c r="Z1000" s="359"/>
      <c r="AA1000" s="359"/>
      <c r="AB1000" s="359"/>
      <c r="AC1000" s="359"/>
      <c r="AD1000" s="359"/>
    </row>
    <row r="1001" spans="1:30" s="217" customFormat="1" ht="12">
      <c r="A1001" s="364">
        <f t="shared" si="40"/>
        <v>997</v>
      </c>
      <c r="B1001" s="361" t="s">
        <v>1907</v>
      </c>
      <c r="C1001" s="361" t="s">
        <v>150</v>
      </c>
      <c r="D1001" s="362" t="s">
        <v>1104</v>
      </c>
      <c r="E1001" s="361" t="s">
        <v>3730</v>
      </c>
      <c r="F1001" s="361" t="s">
        <v>390</v>
      </c>
      <c r="G1001" s="361" t="s">
        <v>1908</v>
      </c>
      <c r="H1001" s="203"/>
      <c r="I1001" s="196"/>
      <c r="J1001" s="227"/>
      <c r="K1001" s="446">
        <v>0.040636574074074075</v>
      </c>
      <c r="L1001" s="198"/>
      <c r="M1001" s="198"/>
      <c r="N1001" s="485">
        <f>H1001+I1001+J1001+K1001+L1001+M1001</f>
        <v>0.040636574074074075</v>
      </c>
      <c r="O1001" s="424"/>
      <c r="P1001" s="199"/>
      <c r="Q1001" s="205"/>
      <c r="R1001" s="457">
        <v>1</v>
      </c>
      <c r="S1001" s="200"/>
      <c r="T1001" s="200"/>
      <c r="U1001" s="474">
        <f t="shared" si="41"/>
        <v>1</v>
      </c>
      <c r="V1001" s="358">
        <v>1</v>
      </c>
      <c r="W1001" s="359">
        <f t="shared" si="42"/>
        <v>1</v>
      </c>
      <c r="X1001" s="359"/>
      <c r="Y1001" s="359"/>
      <c r="Z1001" s="359"/>
      <c r="AA1001" s="359"/>
      <c r="AB1001" s="359"/>
      <c r="AC1001" s="359"/>
      <c r="AD1001" s="359"/>
    </row>
    <row r="1002" spans="1:30" s="319" customFormat="1" ht="12">
      <c r="A1002" s="320">
        <f t="shared" si="40"/>
        <v>998</v>
      </c>
      <c r="B1002" s="322" t="s">
        <v>1909</v>
      </c>
      <c r="C1002" s="322" t="s">
        <v>3738</v>
      </c>
      <c r="D1002" s="324" t="s">
        <v>1103</v>
      </c>
      <c r="E1002" s="322" t="s">
        <v>3730</v>
      </c>
      <c r="F1002" s="322" t="s">
        <v>390</v>
      </c>
      <c r="G1002" s="322" t="s">
        <v>3758</v>
      </c>
      <c r="H1002" s="206"/>
      <c r="I1002" s="233"/>
      <c r="J1002" s="228"/>
      <c r="K1002" s="447">
        <v>0.04064814814814815</v>
      </c>
      <c r="L1002" s="299"/>
      <c r="M1002" s="198"/>
      <c r="N1002" s="486">
        <f>H1002+I1002+J1002+K1002+L1002+M1002</f>
        <v>0.04064814814814815</v>
      </c>
      <c r="O1002" s="426"/>
      <c r="P1002" s="232"/>
      <c r="Q1002" s="234"/>
      <c r="R1002" s="455">
        <v>1</v>
      </c>
      <c r="S1002" s="202"/>
      <c r="T1002" s="200"/>
      <c r="U1002" s="472">
        <f t="shared" si="41"/>
        <v>1</v>
      </c>
      <c r="V1002" s="316">
        <v>1</v>
      </c>
      <c r="W1002" s="359">
        <f t="shared" si="42"/>
        <v>1</v>
      </c>
      <c r="X1002" s="317"/>
      <c r="Y1002" s="317"/>
      <c r="Z1002" s="317"/>
      <c r="AA1002" s="317"/>
      <c r="AB1002" s="317"/>
      <c r="AC1002" s="317"/>
      <c r="AD1002" s="317"/>
    </row>
    <row r="1003" spans="1:30" s="217" customFormat="1" ht="12">
      <c r="A1003" s="364">
        <f t="shared" si="40"/>
        <v>999</v>
      </c>
      <c r="B1003" s="362" t="s">
        <v>3393</v>
      </c>
      <c r="C1003" s="362" t="s">
        <v>3800</v>
      </c>
      <c r="D1003" s="362" t="s">
        <v>1104</v>
      </c>
      <c r="E1003" s="362">
        <v>1973</v>
      </c>
      <c r="F1003" s="362" t="s">
        <v>390</v>
      </c>
      <c r="G1003" s="362" t="s">
        <v>405</v>
      </c>
      <c r="H1003" s="203"/>
      <c r="I1003" s="207"/>
      <c r="J1003" s="227"/>
      <c r="K1003" s="446"/>
      <c r="L1003" s="255">
        <v>0.040671296296296296</v>
      </c>
      <c r="M1003" s="198"/>
      <c r="N1003" s="485">
        <f>H1003+I1003+J1003+K1003+L1003+M1003</f>
        <v>0.040671296296296296</v>
      </c>
      <c r="O1003" s="424"/>
      <c r="P1003" s="199"/>
      <c r="Q1003" s="205"/>
      <c r="R1003" s="457"/>
      <c r="S1003" s="200">
        <v>1</v>
      </c>
      <c r="T1003" s="200"/>
      <c r="U1003" s="474">
        <f t="shared" si="41"/>
        <v>1</v>
      </c>
      <c r="V1003" s="359">
        <v>1</v>
      </c>
      <c r="W1003" s="359">
        <f t="shared" si="42"/>
        <v>1</v>
      </c>
      <c r="X1003" s="359"/>
      <c r="Y1003" s="359"/>
      <c r="Z1003" s="359"/>
      <c r="AA1003" s="359"/>
      <c r="AB1003" s="359"/>
      <c r="AC1003" s="359"/>
      <c r="AD1003" s="359"/>
    </row>
    <row r="1004" spans="1:30" s="217" customFormat="1" ht="12">
      <c r="A1004" s="364">
        <f t="shared" si="40"/>
        <v>1000</v>
      </c>
      <c r="B1004" s="208" t="s">
        <v>1361</v>
      </c>
      <c r="C1004" s="208" t="s">
        <v>3774</v>
      </c>
      <c r="D1004" s="208" t="s">
        <v>1104</v>
      </c>
      <c r="E1004" s="372" t="s">
        <v>3830</v>
      </c>
      <c r="F1004" s="208" t="s">
        <v>390</v>
      </c>
      <c r="G1004" s="208" t="s">
        <v>1362</v>
      </c>
      <c r="H1004" s="225"/>
      <c r="I1004" s="199"/>
      <c r="J1004" s="227">
        <v>0.04069444444444444</v>
      </c>
      <c r="K1004" s="446"/>
      <c r="L1004" s="198"/>
      <c r="M1004" s="208"/>
      <c r="N1004" s="485">
        <f>H1004+I1004+J1004+K1004+L1004+M1004</f>
        <v>0.04069444444444444</v>
      </c>
      <c r="O1004" s="424"/>
      <c r="P1004" s="199"/>
      <c r="Q1004" s="205">
        <v>1</v>
      </c>
      <c r="R1004" s="457"/>
      <c r="S1004" s="200"/>
      <c r="T1004" s="200"/>
      <c r="U1004" s="474">
        <f t="shared" si="41"/>
        <v>1</v>
      </c>
      <c r="V1004" s="358">
        <v>1</v>
      </c>
      <c r="W1004" s="359">
        <f t="shared" si="42"/>
        <v>1</v>
      </c>
      <c r="X1004" s="359"/>
      <c r="Y1004" s="359"/>
      <c r="Z1004" s="359"/>
      <c r="AA1004" s="359"/>
      <c r="AB1004" s="359"/>
      <c r="AC1004" s="359"/>
      <c r="AD1004" s="359"/>
    </row>
    <row r="1005" spans="1:30" s="367" customFormat="1" ht="12">
      <c r="A1005" s="364">
        <f t="shared" si="40"/>
        <v>1001</v>
      </c>
      <c r="B1005" s="208" t="s">
        <v>3389</v>
      </c>
      <c r="C1005" s="208" t="s">
        <v>3749</v>
      </c>
      <c r="D1005" s="382" t="s">
        <v>1104</v>
      </c>
      <c r="E1005" s="372">
        <v>1943</v>
      </c>
      <c r="F1005" s="208" t="s">
        <v>390</v>
      </c>
      <c r="G1005" s="208" t="s">
        <v>182</v>
      </c>
      <c r="H1005" s="225"/>
      <c r="I1005" s="199"/>
      <c r="J1005" s="227"/>
      <c r="K1005" s="446"/>
      <c r="L1005" s="255">
        <v>0.04069444444444444</v>
      </c>
      <c r="M1005" s="208"/>
      <c r="N1005" s="485">
        <f>H1005+I1005+J1005+K1005+L1005+M1005</f>
        <v>0.04069444444444444</v>
      </c>
      <c r="O1005" s="424"/>
      <c r="P1005" s="199"/>
      <c r="Q1005" s="205"/>
      <c r="R1005" s="457"/>
      <c r="S1005" s="200">
        <v>1</v>
      </c>
      <c r="T1005" s="200"/>
      <c r="U1005" s="474">
        <f t="shared" si="41"/>
        <v>1</v>
      </c>
      <c r="V1005" s="359">
        <v>1</v>
      </c>
      <c r="W1005" s="359">
        <f t="shared" si="42"/>
        <v>1</v>
      </c>
      <c r="X1005" s="366"/>
      <c r="Y1005" s="366"/>
      <c r="Z1005" s="366"/>
      <c r="AA1005" s="366"/>
      <c r="AB1005" s="366"/>
      <c r="AC1005" s="366"/>
      <c r="AD1005" s="366"/>
    </row>
    <row r="1006" spans="1:30" s="217" customFormat="1" ht="12">
      <c r="A1006" s="364">
        <f t="shared" si="40"/>
        <v>1002</v>
      </c>
      <c r="B1006" s="362" t="s">
        <v>1460</v>
      </c>
      <c r="C1006" s="362" t="s">
        <v>3765</v>
      </c>
      <c r="D1006" s="362" t="s">
        <v>1104</v>
      </c>
      <c r="E1006" s="362" t="s">
        <v>170</v>
      </c>
      <c r="F1006" s="362" t="s">
        <v>390</v>
      </c>
      <c r="G1006" s="362" t="s">
        <v>3758</v>
      </c>
      <c r="H1006" s="203"/>
      <c r="I1006" s="207"/>
      <c r="J1006" s="227"/>
      <c r="K1006" s="446">
        <v>0.040729166666666664</v>
      </c>
      <c r="L1006" s="198"/>
      <c r="M1006" s="198"/>
      <c r="N1006" s="485">
        <f>H1006+I1006+J1006+K1006+L1006+M1006</f>
        <v>0.040729166666666664</v>
      </c>
      <c r="O1006" s="424"/>
      <c r="P1006" s="199"/>
      <c r="Q1006" s="205"/>
      <c r="R1006" s="457">
        <v>1</v>
      </c>
      <c r="S1006" s="200"/>
      <c r="T1006" s="200"/>
      <c r="U1006" s="474">
        <f t="shared" si="41"/>
        <v>1</v>
      </c>
      <c r="V1006" s="358">
        <v>1</v>
      </c>
      <c r="W1006" s="359">
        <f t="shared" si="42"/>
        <v>1</v>
      </c>
      <c r="X1006" s="359"/>
      <c r="Y1006" s="359"/>
      <c r="Z1006" s="359"/>
      <c r="AA1006" s="359"/>
      <c r="AB1006" s="359"/>
      <c r="AC1006" s="359"/>
      <c r="AD1006" s="359"/>
    </row>
    <row r="1007" spans="1:30" s="217" customFormat="1" ht="12">
      <c r="A1007" s="364">
        <f t="shared" si="40"/>
        <v>1003</v>
      </c>
      <c r="B1007" s="362" t="s">
        <v>1972</v>
      </c>
      <c r="C1007" s="362" t="s">
        <v>3800</v>
      </c>
      <c r="D1007" s="362" t="s">
        <v>1104</v>
      </c>
      <c r="E1007" s="362">
        <v>1957</v>
      </c>
      <c r="F1007" s="362" t="s">
        <v>390</v>
      </c>
      <c r="G1007" s="362" t="s">
        <v>1187</v>
      </c>
      <c r="H1007" s="203"/>
      <c r="I1007" s="207"/>
      <c r="J1007" s="227">
        <v>0.04075231481481481</v>
      </c>
      <c r="K1007" s="446"/>
      <c r="L1007" s="198"/>
      <c r="M1007" s="198"/>
      <c r="N1007" s="485">
        <f>H1007+I1007+J1007+K1007+L1007+M1007</f>
        <v>0.04075231481481481</v>
      </c>
      <c r="O1007" s="424"/>
      <c r="P1007" s="199"/>
      <c r="Q1007" s="205">
        <v>1</v>
      </c>
      <c r="R1007" s="457"/>
      <c r="S1007" s="200"/>
      <c r="T1007" s="200"/>
      <c r="U1007" s="474">
        <f t="shared" si="41"/>
        <v>1</v>
      </c>
      <c r="V1007" s="358">
        <v>1</v>
      </c>
      <c r="W1007" s="359">
        <f t="shared" si="42"/>
        <v>1</v>
      </c>
      <c r="X1007" s="359"/>
      <c r="Y1007" s="359"/>
      <c r="Z1007" s="359"/>
      <c r="AA1007" s="359"/>
      <c r="AB1007" s="359"/>
      <c r="AC1007" s="359"/>
      <c r="AD1007" s="359"/>
    </row>
    <row r="1008" spans="1:30" s="217" customFormat="1" ht="12">
      <c r="A1008" s="364">
        <f t="shared" si="40"/>
        <v>1004</v>
      </c>
      <c r="B1008" s="362" t="s">
        <v>1027</v>
      </c>
      <c r="C1008" s="362" t="s">
        <v>3818</v>
      </c>
      <c r="D1008" s="362" t="s">
        <v>1104</v>
      </c>
      <c r="E1008" s="362">
        <v>1976</v>
      </c>
      <c r="F1008" s="362" t="s">
        <v>390</v>
      </c>
      <c r="G1008" s="362" t="s">
        <v>607</v>
      </c>
      <c r="H1008" s="211">
        <v>0.040775462962962965</v>
      </c>
      <c r="I1008" s="207"/>
      <c r="J1008" s="227"/>
      <c r="K1008" s="446"/>
      <c r="L1008" s="198"/>
      <c r="M1008" s="198"/>
      <c r="N1008" s="485">
        <f>H1008+I1008+J1008+K1008+L1008+M1008</f>
        <v>0.040775462962962965</v>
      </c>
      <c r="O1008" s="424">
        <v>1</v>
      </c>
      <c r="P1008" s="199"/>
      <c r="Q1008" s="205"/>
      <c r="R1008" s="457"/>
      <c r="S1008" s="200"/>
      <c r="T1008" s="200"/>
      <c r="U1008" s="474">
        <f t="shared" si="41"/>
        <v>1</v>
      </c>
      <c r="V1008" s="358">
        <v>1</v>
      </c>
      <c r="W1008" s="359">
        <f t="shared" si="42"/>
        <v>1</v>
      </c>
      <c r="X1008" s="359"/>
      <c r="Y1008" s="359"/>
      <c r="Z1008" s="359"/>
      <c r="AA1008" s="359"/>
      <c r="AB1008" s="359"/>
      <c r="AC1008" s="359"/>
      <c r="AD1008" s="359"/>
    </row>
    <row r="1009" spans="1:30" s="217" customFormat="1" ht="12">
      <c r="A1009" s="364">
        <f t="shared" si="40"/>
        <v>1005</v>
      </c>
      <c r="B1009" s="375" t="s">
        <v>3406</v>
      </c>
      <c r="C1009" s="375" t="s">
        <v>3718</v>
      </c>
      <c r="D1009" s="375" t="s">
        <v>1104</v>
      </c>
      <c r="E1009" s="375">
        <v>1976</v>
      </c>
      <c r="F1009" s="361" t="s">
        <v>390</v>
      </c>
      <c r="G1009" s="375" t="s">
        <v>3758</v>
      </c>
      <c r="H1009" s="203"/>
      <c r="I1009" s="223"/>
      <c r="J1009" s="227"/>
      <c r="K1009" s="446"/>
      <c r="L1009" s="255">
        <v>0.04083333333333333</v>
      </c>
      <c r="M1009" s="198"/>
      <c r="N1009" s="485">
        <f>H1009+I1009+J1009+K1009+L1009+M1009</f>
        <v>0.04083333333333333</v>
      </c>
      <c r="O1009" s="424"/>
      <c r="P1009" s="199"/>
      <c r="Q1009" s="205"/>
      <c r="R1009" s="457"/>
      <c r="S1009" s="200">
        <v>1</v>
      </c>
      <c r="T1009" s="200"/>
      <c r="U1009" s="474">
        <f t="shared" si="41"/>
        <v>1</v>
      </c>
      <c r="V1009" s="359">
        <v>1</v>
      </c>
      <c r="W1009" s="359">
        <f t="shared" si="42"/>
        <v>1</v>
      </c>
      <c r="X1009" s="359"/>
      <c r="Y1009" s="359"/>
      <c r="Z1009" s="359"/>
      <c r="AA1009" s="359"/>
      <c r="AB1009" s="359"/>
      <c r="AC1009" s="359"/>
      <c r="AD1009" s="359"/>
    </row>
    <row r="1010" spans="1:30" s="336" customFormat="1" ht="12">
      <c r="A1010" s="320">
        <f aca="true" t="shared" si="43" ref="A1010:A1031">A1009+1</f>
        <v>1006</v>
      </c>
      <c r="B1010" s="322" t="s">
        <v>1910</v>
      </c>
      <c r="C1010" s="322" t="s">
        <v>1769</v>
      </c>
      <c r="D1010" s="335" t="s">
        <v>1103</v>
      </c>
      <c r="E1010" s="322" t="s">
        <v>34</v>
      </c>
      <c r="F1010" s="322" t="s">
        <v>390</v>
      </c>
      <c r="G1010" s="322" t="s">
        <v>1911</v>
      </c>
      <c r="H1010" s="206"/>
      <c r="I1010" s="233"/>
      <c r="J1010" s="228"/>
      <c r="K1010" s="447">
        <v>0.040902777777777774</v>
      </c>
      <c r="L1010" s="299"/>
      <c r="M1010" s="198"/>
      <c r="N1010" s="486">
        <f>H1010+I1010+J1010+K1010+L1010+M1010</f>
        <v>0.040902777777777774</v>
      </c>
      <c r="O1010" s="426"/>
      <c r="P1010" s="232"/>
      <c r="Q1010" s="234"/>
      <c r="R1010" s="455">
        <v>1</v>
      </c>
      <c r="S1010" s="202"/>
      <c r="T1010" s="200"/>
      <c r="U1010" s="472">
        <f t="shared" si="41"/>
        <v>1</v>
      </c>
      <c r="V1010" s="316">
        <v>1</v>
      </c>
      <c r="W1010" s="359">
        <f t="shared" si="42"/>
        <v>1</v>
      </c>
      <c r="X1010" s="334"/>
      <c r="Y1010" s="334"/>
      <c r="Z1010" s="334"/>
      <c r="AA1010" s="334"/>
      <c r="AB1010" s="334"/>
      <c r="AC1010" s="334"/>
      <c r="AD1010" s="334"/>
    </row>
    <row r="1011" spans="1:30" s="217" customFormat="1" ht="12">
      <c r="A1011" s="364">
        <f t="shared" si="43"/>
        <v>1007</v>
      </c>
      <c r="B1011" s="361" t="s">
        <v>3764</v>
      </c>
      <c r="C1011" s="361" t="s">
        <v>3765</v>
      </c>
      <c r="D1011" s="362" t="s">
        <v>1104</v>
      </c>
      <c r="E1011" s="361" t="s">
        <v>3767</v>
      </c>
      <c r="F1011" s="361" t="s">
        <v>390</v>
      </c>
      <c r="G1011" s="361" t="s">
        <v>3766</v>
      </c>
      <c r="H1011" s="203"/>
      <c r="I1011" s="196">
        <v>0.04096064814814815</v>
      </c>
      <c r="J1011" s="227"/>
      <c r="K1011" s="446"/>
      <c r="L1011" s="198"/>
      <c r="M1011" s="198"/>
      <c r="N1011" s="485">
        <f>H1011+I1011+J1011+K1011+L1011+M1011</f>
        <v>0.04096064814814815</v>
      </c>
      <c r="O1011" s="424"/>
      <c r="P1011" s="199">
        <v>1</v>
      </c>
      <c r="Q1011" s="205"/>
      <c r="R1011" s="457"/>
      <c r="S1011" s="200"/>
      <c r="T1011" s="200"/>
      <c r="U1011" s="474">
        <f t="shared" si="41"/>
        <v>1</v>
      </c>
      <c r="V1011" s="358">
        <v>1</v>
      </c>
      <c r="W1011" s="359">
        <f t="shared" si="42"/>
        <v>1</v>
      </c>
      <c r="X1011" s="359"/>
      <c r="Y1011" s="359"/>
      <c r="Z1011" s="359"/>
      <c r="AA1011" s="359"/>
      <c r="AB1011" s="359"/>
      <c r="AC1011" s="359"/>
      <c r="AD1011" s="359"/>
    </row>
    <row r="1012" spans="1:30" s="217" customFormat="1" ht="12">
      <c r="A1012" s="364">
        <f t="shared" si="43"/>
        <v>1008</v>
      </c>
      <c r="B1012" s="362" t="s">
        <v>1033</v>
      </c>
      <c r="C1012" s="362" t="s">
        <v>3800</v>
      </c>
      <c r="D1012" s="362" t="s">
        <v>1104</v>
      </c>
      <c r="E1012" s="362">
        <v>1978</v>
      </c>
      <c r="F1012" s="362" t="s">
        <v>390</v>
      </c>
      <c r="G1012" s="362" t="s">
        <v>71</v>
      </c>
      <c r="H1012" s="203">
        <v>0.040983796296296296</v>
      </c>
      <c r="I1012" s="207"/>
      <c r="J1012" s="227"/>
      <c r="K1012" s="446"/>
      <c r="L1012" s="198"/>
      <c r="M1012" s="198"/>
      <c r="N1012" s="485">
        <f>H1012+I1012+J1012+K1012+L1012+M1012</f>
        <v>0.040983796296296296</v>
      </c>
      <c r="O1012" s="424">
        <v>1</v>
      </c>
      <c r="P1012" s="199"/>
      <c r="Q1012" s="205"/>
      <c r="R1012" s="457"/>
      <c r="S1012" s="200"/>
      <c r="T1012" s="200"/>
      <c r="U1012" s="474">
        <f t="shared" si="41"/>
        <v>1</v>
      </c>
      <c r="V1012" s="358">
        <v>1</v>
      </c>
      <c r="W1012" s="359">
        <f t="shared" si="42"/>
        <v>1</v>
      </c>
      <c r="X1012" s="359"/>
      <c r="Y1012" s="359"/>
      <c r="Z1012" s="359"/>
      <c r="AA1012" s="359"/>
      <c r="AB1012" s="359"/>
      <c r="AC1012" s="359"/>
      <c r="AD1012" s="359"/>
    </row>
    <row r="1013" spans="1:30" s="217" customFormat="1" ht="12">
      <c r="A1013" s="364">
        <f t="shared" si="43"/>
        <v>1009</v>
      </c>
      <c r="B1013" s="361" t="s">
        <v>1547</v>
      </c>
      <c r="C1013" s="361" t="s">
        <v>3718</v>
      </c>
      <c r="D1013" s="362" t="s">
        <v>1104</v>
      </c>
      <c r="E1013" s="361" t="s">
        <v>3802</v>
      </c>
      <c r="F1013" s="361" t="s">
        <v>390</v>
      </c>
      <c r="G1013" s="361" t="s">
        <v>1182</v>
      </c>
      <c r="H1013" s="203"/>
      <c r="I1013" s="196"/>
      <c r="J1013" s="227"/>
      <c r="K1013" s="446">
        <v>0.04111111111111111</v>
      </c>
      <c r="L1013" s="198"/>
      <c r="M1013" s="198"/>
      <c r="N1013" s="485">
        <f>H1013+I1013+J1013+K1013+L1013+M1013</f>
        <v>0.04111111111111111</v>
      </c>
      <c r="O1013" s="424"/>
      <c r="P1013" s="199"/>
      <c r="Q1013" s="205"/>
      <c r="R1013" s="457">
        <v>1</v>
      </c>
      <c r="S1013" s="200"/>
      <c r="T1013" s="200"/>
      <c r="U1013" s="474">
        <f t="shared" si="41"/>
        <v>1</v>
      </c>
      <c r="V1013" s="358">
        <v>1</v>
      </c>
      <c r="W1013" s="359">
        <f t="shared" si="42"/>
        <v>1</v>
      </c>
      <c r="X1013" s="359"/>
      <c r="Y1013" s="359"/>
      <c r="Z1013" s="359"/>
      <c r="AA1013" s="359"/>
      <c r="AB1013" s="359"/>
      <c r="AC1013" s="359"/>
      <c r="AD1013" s="359"/>
    </row>
    <row r="1014" spans="1:30" s="217" customFormat="1" ht="12">
      <c r="A1014" s="364">
        <f t="shared" si="43"/>
        <v>1010</v>
      </c>
      <c r="B1014" s="362" t="s">
        <v>1228</v>
      </c>
      <c r="C1014" s="362" t="s">
        <v>3842</v>
      </c>
      <c r="D1014" s="362" t="s">
        <v>1104</v>
      </c>
      <c r="E1014" s="362">
        <v>1969</v>
      </c>
      <c r="F1014" s="362" t="s">
        <v>390</v>
      </c>
      <c r="G1014" s="362" t="s">
        <v>3729</v>
      </c>
      <c r="H1014" s="203"/>
      <c r="I1014" s="207"/>
      <c r="J1014" s="227">
        <v>0.04113425925925926</v>
      </c>
      <c r="K1014" s="446"/>
      <c r="L1014" s="198"/>
      <c r="M1014" s="198"/>
      <c r="N1014" s="485">
        <f>H1014+I1014+J1014+K1014+L1014+M1014</f>
        <v>0.04113425925925926</v>
      </c>
      <c r="O1014" s="424"/>
      <c r="P1014" s="199"/>
      <c r="Q1014" s="205">
        <v>1</v>
      </c>
      <c r="R1014" s="457"/>
      <c r="S1014" s="200"/>
      <c r="T1014" s="200"/>
      <c r="U1014" s="474">
        <f t="shared" si="41"/>
        <v>1</v>
      </c>
      <c r="V1014" s="358">
        <v>1</v>
      </c>
      <c r="W1014" s="359">
        <f t="shared" si="42"/>
        <v>1</v>
      </c>
      <c r="X1014" s="359"/>
      <c r="Y1014" s="359"/>
      <c r="Z1014" s="359"/>
      <c r="AA1014" s="359"/>
      <c r="AB1014" s="359"/>
      <c r="AC1014" s="359"/>
      <c r="AD1014" s="359"/>
    </row>
    <row r="1015" spans="1:30" s="336" customFormat="1" ht="12">
      <c r="A1015" s="320">
        <f t="shared" si="43"/>
        <v>1011</v>
      </c>
      <c r="B1015" s="324" t="s">
        <v>167</v>
      </c>
      <c r="C1015" s="324" t="s">
        <v>1299</v>
      </c>
      <c r="D1015" s="335" t="s">
        <v>1103</v>
      </c>
      <c r="E1015" s="324" t="s">
        <v>34</v>
      </c>
      <c r="F1015" s="324" t="s">
        <v>390</v>
      </c>
      <c r="G1015" s="324" t="s">
        <v>692</v>
      </c>
      <c r="H1015" s="206"/>
      <c r="I1015" s="244"/>
      <c r="J1015" s="229">
        <v>0.04113425925925926</v>
      </c>
      <c r="K1015" s="448"/>
      <c r="L1015" s="299"/>
      <c r="M1015" s="198"/>
      <c r="N1015" s="486">
        <f>H1015+I1015+J1015+K1015+L1015+M1015</f>
        <v>0.04113425925925926</v>
      </c>
      <c r="O1015" s="427"/>
      <c r="P1015" s="245"/>
      <c r="Q1015" s="247">
        <v>1</v>
      </c>
      <c r="R1015" s="461"/>
      <c r="S1015" s="202"/>
      <c r="T1015" s="200"/>
      <c r="U1015" s="475">
        <f t="shared" si="41"/>
        <v>1</v>
      </c>
      <c r="V1015" s="316">
        <v>1</v>
      </c>
      <c r="W1015" s="359">
        <f t="shared" si="42"/>
        <v>1</v>
      </c>
      <c r="X1015" s="334"/>
      <c r="Y1015" s="334"/>
      <c r="Z1015" s="334"/>
      <c r="AA1015" s="334"/>
      <c r="AB1015" s="334"/>
      <c r="AC1015" s="334"/>
      <c r="AD1015" s="334"/>
    </row>
    <row r="1016" spans="1:30" s="319" customFormat="1" ht="12">
      <c r="A1016" s="320">
        <f t="shared" si="43"/>
        <v>1012</v>
      </c>
      <c r="B1016" s="322" t="s">
        <v>66</v>
      </c>
      <c r="C1016" s="322" t="s">
        <v>1404</v>
      </c>
      <c r="D1016" s="324" t="s">
        <v>1103</v>
      </c>
      <c r="E1016" s="322" t="s">
        <v>100</v>
      </c>
      <c r="F1016" s="322" t="s">
        <v>390</v>
      </c>
      <c r="G1016" s="322" t="s">
        <v>1912</v>
      </c>
      <c r="H1016" s="206"/>
      <c r="I1016" s="233"/>
      <c r="J1016" s="228"/>
      <c r="K1016" s="447">
        <v>0.041215277777777774</v>
      </c>
      <c r="L1016" s="299"/>
      <c r="M1016" s="198"/>
      <c r="N1016" s="486">
        <f>H1016+I1016+J1016+K1016+L1016+M1016</f>
        <v>0.041215277777777774</v>
      </c>
      <c r="O1016" s="426"/>
      <c r="P1016" s="232"/>
      <c r="Q1016" s="234"/>
      <c r="R1016" s="455">
        <v>1</v>
      </c>
      <c r="S1016" s="202"/>
      <c r="T1016" s="200"/>
      <c r="U1016" s="472">
        <f t="shared" si="41"/>
        <v>1</v>
      </c>
      <c r="V1016" s="316">
        <v>1</v>
      </c>
      <c r="W1016" s="359">
        <f t="shared" si="42"/>
        <v>1</v>
      </c>
      <c r="X1016" s="317"/>
      <c r="Y1016" s="317"/>
      <c r="Z1016" s="317"/>
      <c r="AA1016" s="317"/>
      <c r="AB1016" s="317"/>
      <c r="AC1016" s="317"/>
      <c r="AD1016" s="317"/>
    </row>
    <row r="1017" spans="1:30" s="217" customFormat="1" ht="12">
      <c r="A1017" s="364">
        <f t="shared" si="43"/>
        <v>1013</v>
      </c>
      <c r="B1017" s="362" t="s">
        <v>3424</v>
      </c>
      <c r="C1017" s="362" t="s">
        <v>63</v>
      </c>
      <c r="D1017" s="362" t="s">
        <v>1104</v>
      </c>
      <c r="E1017" s="362">
        <v>1976</v>
      </c>
      <c r="F1017" s="362" t="s">
        <v>390</v>
      </c>
      <c r="G1017" s="362" t="s">
        <v>1382</v>
      </c>
      <c r="H1017" s="203"/>
      <c r="I1017" s="207"/>
      <c r="J1017" s="227"/>
      <c r="K1017" s="446"/>
      <c r="L1017" s="255">
        <v>0.041226851851851855</v>
      </c>
      <c r="M1017" s="198"/>
      <c r="N1017" s="485">
        <f>H1017+I1017+J1017+K1017+L1017+M1017</f>
        <v>0.041226851851851855</v>
      </c>
      <c r="O1017" s="424"/>
      <c r="P1017" s="199"/>
      <c r="Q1017" s="205"/>
      <c r="R1017" s="457"/>
      <c r="S1017" s="200">
        <v>1</v>
      </c>
      <c r="T1017" s="200"/>
      <c r="U1017" s="474">
        <f t="shared" si="41"/>
        <v>1</v>
      </c>
      <c r="V1017" s="359">
        <v>1</v>
      </c>
      <c r="W1017" s="359">
        <f t="shared" si="42"/>
        <v>1</v>
      </c>
      <c r="X1017" s="359"/>
      <c r="Y1017" s="359"/>
      <c r="Z1017" s="359"/>
      <c r="AA1017" s="359"/>
      <c r="AB1017" s="359"/>
      <c r="AC1017" s="359"/>
      <c r="AD1017" s="359"/>
    </row>
    <row r="1018" spans="1:30" s="319" customFormat="1" ht="12">
      <c r="A1018" s="320">
        <f t="shared" si="43"/>
        <v>1014</v>
      </c>
      <c r="B1018" s="324" t="s">
        <v>3416</v>
      </c>
      <c r="C1018" s="324" t="s">
        <v>1903</v>
      </c>
      <c r="D1018" s="324" t="s">
        <v>1103</v>
      </c>
      <c r="E1018" s="324">
        <v>1964</v>
      </c>
      <c r="F1018" s="324" t="s">
        <v>390</v>
      </c>
      <c r="G1018" s="324" t="s">
        <v>109</v>
      </c>
      <c r="H1018" s="206"/>
      <c r="I1018" s="244"/>
      <c r="J1018" s="229"/>
      <c r="K1018" s="448"/>
      <c r="L1018" s="270">
        <v>0.04123842592592592</v>
      </c>
      <c r="M1018" s="283"/>
      <c r="N1018" s="486">
        <f>H1018+I1018+J1018+K1018+L1018+M1018</f>
        <v>0.04123842592592592</v>
      </c>
      <c r="O1018" s="427"/>
      <c r="P1018" s="245"/>
      <c r="Q1018" s="247"/>
      <c r="R1018" s="461"/>
      <c r="S1018" s="214">
        <v>1</v>
      </c>
      <c r="T1018" s="214"/>
      <c r="U1018" s="475">
        <f t="shared" si="41"/>
        <v>1</v>
      </c>
      <c r="V1018" s="333">
        <v>1</v>
      </c>
      <c r="W1018" s="359">
        <f t="shared" si="42"/>
        <v>1</v>
      </c>
      <c r="X1018" s="317"/>
      <c r="Y1018" s="317"/>
      <c r="Z1018" s="317"/>
      <c r="AA1018" s="317"/>
      <c r="AB1018" s="317"/>
      <c r="AC1018" s="317"/>
      <c r="AD1018" s="317"/>
    </row>
    <row r="1019" spans="1:30" s="319" customFormat="1" ht="12">
      <c r="A1019" s="320">
        <f t="shared" si="43"/>
        <v>1015</v>
      </c>
      <c r="B1019" s="324" t="s">
        <v>1913</v>
      </c>
      <c r="C1019" s="324" t="s">
        <v>106</v>
      </c>
      <c r="D1019" s="324" t="s">
        <v>1103</v>
      </c>
      <c r="E1019" s="324" t="s">
        <v>3840</v>
      </c>
      <c r="F1019" s="324" t="s">
        <v>390</v>
      </c>
      <c r="G1019" s="324" t="s">
        <v>1914</v>
      </c>
      <c r="H1019" s="206"/>
      <c r="I1019" s="244"/>
      <c r="J1019" s="229"/>
      <c r="K1019" s="448">
        <v>0.04128472222222222</v>
      </c>
      <c r="L1019" s="299"/>
      <c r="M1019" s="198"/>
      <c r="N1019" s="486">
        <f>H1019+I1019+J1019+K1019+L1019+M1019</f>
        <v>0.04128472222222222</v>
      </c>
      <c r="O1019" s="427"/>
      <c r="P1019" s="245"/>
      <c r="Q1019" s="247"/>
      <c r="R1019" s="461">
        <v>1</v>
      </c>
      <c r="S1019" s="202"/>
      <c r="T1019" s="200"/>
      <c r="U1019" s="475">
        <f t="shared" si="41"/>
        <v>1</v>
      </c>
      <c r="V1019" s="316">
        <v>1</v>
      </c>
      <c r="W1019" s="359">
        <f t="shared" si="42"/>
        <v>1</v>
      </c>
      <c r="X1019" s="317"/>
      <c r="Y1019" s="317"/>
      <c r="Z1019" s="317"/>
      <c r="AA1019" s="317"/>
      <c r="AB1019" s="317"/>
      <c r="AC1019" s="317"/>
      <c r="AD1019" s="317"/>
    </row>
    <row r="1020" spans="1:30" s="336" customFormat="1" ht="12">
      <c r="A1020" s="320">
        <f t="shared" si="43"/>
        <v>1016</v>
      </c>
      <c r="B1020" s="322" t="s">
        <v>1917</v>
      </c>
      <c r="C1020" s="322" t="s">
        <v>1918</v>
      </c>
      <c r="D1020" s="335" t="s">
        <v>1103</v>
      </c>
      <c r="E1020" s="322" t="s">
        <v>294</v>
      </c>
      <c r="F1020" s="322" t="s">
        <v>390</v>
      </c>
      <c r="G1020" s="322" t="s">
        <v>1919</v>
      </c>
      <c r="H1020" s="206"/>
      <c r="I1020" s="233"/>
      <c r="J1020" s="228"/>
      <c r="K1020" s="447">
        <v>0.04134259259259259</v>
      </c>
      <c r="L1020" s="299"/>
      <c r="M1020" s="198"/>
      <c r="N1020" s="486">
        <f>H1020+I1020+J1020+K1020+L1020+M1020</f>
        <v>0.04134259259259259</v>
      </c>
      <c r="O1020" s="426"/>
      <c r="P1020" s="232"/>
      <c r="Q1020" s="234"/>
      <c r="R1020" s="455">
        <v>1</v>
      </c>
      <c r="S1020" s="202"/>
      <c r="T1020" s="200"/>
      <c r="U1020" s="472">
        <f t="shared" si="41"/>
        <v>1</v>
      </c>
      <c r="V1020" s="316">
        <v>1</v>
      </c>
      <c r="W1020" s="359">
        <f t="shared" si="42"/>
        <v>1</v>
      </c>
      <c r="X1020" s="334"/>
      <c r="Y1020" s="334"/>
      <c r="Z1020" s="334"/>
      <c r="AA1020" s="334"/>
      <c r="AB1020" s="334"/>
      <c r="AC1020" s="334"/>
      <c r="AD1020" s="334"/>
    </row>
    <row r="1021" spans="1:30" s="217" customFormat="1" ht="12">
      <c r="A1021" s="364">
        <f t="shared" si="43"/>
        <v>1017</v>
      </c>
      <c r="B1021" s="208" t="s">
        <v>909</v>
      </c>
      <c r="C1021" s="208" t="s">
        <v>3836</v>
      </c>
      <c r="D1021" s="208" t="s">
        <v>1104</v>
      </c>
      <c r="E1021" s="372">
        <v>1954</v>
      </c>
      <c r="F1021" s="208" t="s">
        <v>390</v>
      </c>
      <c r="G1021" s="208" t="s">
        <v>1353</v>
      </c>
      <c r="H1021" s="225"/>
      <c r="I1021" s="199"/>
      <c r="J1021" s="227"/>
      <c r="K1021" s="446"/>
      <c r="L1021" s="255">
        <v>0.04137731481481482</v>
      </c>
      <c r="M1021" s="208"/>
      <c r="N1021" s="485">
        <f>H1021+I1021+J1021+K1021+L1021+M1021</f>
        <v>0.04137731481481482</v>
      </c>
      <c r="O1021" s="424"/>
      <c r="P1021" s="199"/>
      <c r="Q1021" s="205"/>
      <c r="R1021" s="457"/>
      <c r="S1021" s="200">
        <v>1</v>
      </c>
      <c r="T1021" s="200"/>
      <c r="U1021" s="474">
        <f t="shared" si="41"/>
        <v>1</v>
      </c>
      <c r="V1021" s="359">
        <v>1</v>
      </c>
      <c r="W1021" s="359">
        <f t="shared" si="42"/>
        <v>1</v>
      </c>
      <c r="X1021" s="359"/>
      <c r="Y1021" s="359"/>
      <c r="Z1021" s="359"/>
      <c r="AA1021" s="359"/>
      <c r="AB1021" s="359"/>
      <c r="AC1021" s="359"/>
      <c r="AD1021" s="359"/>
    </row>
    <row r="1022" spans="1:30" s="217" customFormat="1" ht="12">
      <c r="A1022" s="364">
        <f t="shared" si="43"/>
        <v>1018</v>
      </c>
      <c r="B1022" s="361" t="s">
        <v>3187</v>
      </c>
      <c r="C1022" s="361" t="s">
        <v>70</v>
      </c>
      <c r="D1022" s="362" t="s">
        <v>1104</v>
      </c>
      <c r="E1022" s="361">
        <v>1956</v>
      </c>
      <c r="F1022" s="361" t="s">
        <v>390</v>
      </c>
      <c r="G1022" s="361" t="s">
        <v>2891</v>
      </c>
      <c r="H1022" s="203"/>
      <c r="I1022" s="196"/>
      <c r="J1022" s="227"/>
      <c r="K1022" s="446"/>
      <c r="L1022" s="255">
        <v>0.04137731481481482</v>
      </c>
      <c r="M1022" s="198"/>
      <c r="N1022" s="485">
        <f>H1022+I1022+J1022+K1022+L1022+M1022</f>
        <v>0.04137731481481482</v>
      </c>
      <c r="O1022" s="424"/>
      <c r="P1022" s="199"/>
      <c r="Q1022" s="205"/>
      <c r="R1022" s="457"/>
      <c r="S1022" s="200">
        <v>1</v>
      </c>
      <c r="T1022" s="200"/>
      <c r="U1022" s="474">
        <f t="shared" si="41"/>
        <v>1</v>
      </c>
      <c r="V1022" s="359">
        <v>1</v>
      </c>
      <c r="W1022" s="359">
        <f t="shared" si="42"/>
        <v>1</v>
      </c>
      <c r="X1022" s="359"/>
      <c r="Y1022" s="359"/>
      <c r="Z1022" s="359"/>
      <c r="AA1022" s="359"/>
      <c r="AB1022" s="359"/>
      <c r="AC1022" s="359"/>
      <c r="AD1022" s="359"/>
    </row>
    <row r="1023" spans="1:30" s="319" customFormat="1" ht="12">
      <c r="A1023" s="320">
        <f t="shared" si="43"/>
        <v>1019</v>
      </c>
      <c r="B1023" s="324" t="s">
        <v>3440</v>
      </c>
      <c r="C1023" s="324" t="s">
        <v>257</v>
      </c>
      <c r="D1023" s="324" t="s">
        <v>1103</v>
      </c>
      <c r="E1023" s="324">
        <v>1974</v>
      </c>
      <c r="F1023" s="324" t="s">
        <v>390</v>
      </c>
      <c r="G1023" s="324" t="s">
        <v>3729</v>
      </c>
      <c r="H1023" s="206"/>
      <c r="I1023" s="244"/>
      <c r="J1023" s="229"/>
      <c r="K1023" s="448"/>
      <c r="L1023" s="270">
        <v>0.0415625</v>
      </c>
      <c r="M1023" s="283"/>
      <c r="N1023" s="486">
        <f>H1023+I1023+J1023+K1023+L1023+M1023</f>
        <v>0.0415625</v>
      </c>
      <c r="O1023" s="427"/>
      <c r="P1023" s="245"/>
      <c r="Q1023" s="247"/>
      <c r="R1023" s="461"/>
      <c r="S1023" s="214">
        <v>1</v>
      </c>
      <c r="T1023" s="214"/>
      <c r="U1023" s="475">
        <f t="shared" si="41"/>
        <v>1</v>
      </c>
      <c r="V1023" s="334">
        <v>1</v>
      </c>
      <c r="W1023" s="359">
        <f t="shared" si="42"/>
        <v>1</v>
      </c>
      <c r="X1023" s="317"/>
      <c r="Y1023" s="317"/>
      <c r="Z1023" s="317"/>
      <c r="AA1023" s="317"/>
      <c r="AB1023" s="317"/>
      <c r="AC1023" s="317"/>
      <c r="AD1023" s="317"/>
    </row>
    <row r="1024" spans="1:30" s="319" customFormat="1" ht="12">
      <c r="A1024" s="320">
        <f t="shared" si="43"/>
        <v>1020</v>
      </c>
      <c r="B1024" s="212" t="s">
        <v>3452</v>
      </c>
      <c r="C1024" s="212" t="s">
        <v>1777</v>
      </c>
      <c r="D1024" s="324" t="s">
        <v>1103</v>
      </c>
      <c r="E1024" s="330">
        <v>1979</v>
      </c>
      <c r="F1024" s="212" t="s">
        <v>390</v>
      </c>
      <c r="G1024" s="212" t="s">
        <v>3801</v>
      </c>
      <c r="H1024" s="436"/>
      <c r="I1024" s="245"/>
      <c r="J1024" s="229"/>
      <c r="K1024" s="448"/>
      <c r="L1024" s="300">
        <v>0.04159722222222222</v>
      </c>
      <c r="M1024" s="208"/>
      <c r="N1024" s="486">
        <f>H1024+I1024+J1024+K1024+L1024+M1024</f>
        <v>0.04159722222222222</v>
      </c>
      <c r="O1024" s="427"/>
      <c r="P1024" s="245"/>
      <c r="Q1024" s="247"/>
      <c r="R1024" s="461"/>
      <c r="S1024" s="202">
        <v>1</v>
      </c>
      <c r="T1024" s="200"/>
      <c r="U1024" s="475">
        <f t="shared" si="41"/>
        <v>1</v>
      </c>
      <c r="V1024" s="317">
        <v>1</v>
      </c>
      <c r="W1024" s="359">
        <f t="shared" si="42"/>
        <v>1</v>
      </c>
      <c r="X1024" s="317"/>
      <c r="Y1024" s="317"/>
      <c r="Z1024" s="317"/>
      <c r="AA1024" s="317"/>
      <c r="AB1024" s="317"/>
      <c r="AC1024" s="317"/>
      <c r="AD1024" s="317"/>
    </row>
    <row r="1025" spans="1:30" s="217" customFormat="1" ht="12">
      <c r="A1025" s="364">
        <f t="shared" si="43"/>
        <v>1021</v>
      </c>
      <c r="B1025" s="361" t="s">
        <v>2889</v>
      </c>
      <c r="C1025" s="361" t="s">
        <v>3718</v>
      </c>
      <c r="D1025" s="362" t="s">
        <v>1104</v>
      </c>
      <c r="E1025" s="361">
        <v>1968</v>
      </c>
      <c r="F1025" s="361" t="s">
        <v>390</v>
      </c>
      <c r="G1025" s="361" t="s">
        <v>2890</v>
      </c>
      <c r="H1025" s="203"/>
      <c r="I1025" s="196"/>
      <c r="J1025" s="227"/>
      <c r="K1025" s="446"/>
      <c r="L1025" s="255">
        <v>0.041608796296296297</v>
      </c>
      <c r="M1025" s="198"/>
      <c r="N1025" s="485">
        <f>H1025+I1025+J1025+K1025+L1025+M1025</f>
        <v>0.041608796296296297</v>
      </c>
      <c r="O1025" s="424"/>
      <c r="P1025" s="199"/>
      <c r="Q1025" s="205"/>
      <c r="R1025" s="457"/>
      <c r="S1025" s="200">
        <v>1</v>
      </c>
      <c r="T1025" s="200"/>
      <c r="U1025" s="474">
        <f t="shared" si="41"/>
        <v>1</v>
      </c>
      <c r="V1025" s="359">
        <v>1</v>
      </c>
      <c r="W1025" s="359">
        <f t="shared" si="42"/>
        <v>1</v>
      </c>
      <c r="X1025" s="359"/>
      <c r="Y1025" s="359"/>
      <c r="Z1025" s="359"/>
      <c r="AA1025" s="359"/>
      <c r="AB1025" s="359"/>
      <c r="AC1025" s="359"/>
      <c r="AD1025" s="359"/>
    </row>
    <row r="1026" spans="1:30" s="217" customFormat="1" ht="12">
      <c r="A1026" s="364">
        <f t="shared" si="43"/>
        <v>1022</v>
      </c>
      <c r="B1026" s="361" t="s">
        <v>3448</v>
      </c>
      <c r="C1026" s="361" t="s">
        <v>85</v>
      </c>
      <c r="D1026" s="362" t="s">
        <v>1104</v>
      </c>
      <c r="E1026" s="361">
        <v>1971</v>
      </c>
      <c r="F1026" s="361" t="s">
        <v>390</v>
      </c>
      <c r="G1026" s="361" t="s">
        <v>3758</v>
      </c>
      <c r="H1026" s="203"/>
      <c r="I1026" s="196"/>
      <c r="J1026" s="227"/>
      <c r="K1026" s="446"/>
      <c r="L1026" s="255">
        <v>0.04163194444444445</v>
      </c>
      <c r="M1026" s="198"/>
      <c r="N1026" s="485">
        <f>H1026+I1026+J1026+K1026+L1026+M1026</f>
        <v>0.04163194444444445</v>
      </c>
      <c r="O1026" s="424"/>
      <c r="P1026" s="199"/>
      <c r="Q1026" s="205"/>
      <c r="R1026" s="457"/>
      <c r="S1026" s="200">
        <v>1</v>
      </c>
      <c r="T1026" s="200"/>
      <c r="U1026" s="474">
        <f t="shared" si="41"/>
        <v>1</v>
      </c>
      <c r="V1026" s="359">
        <v>1</v>
      </c>
      <c r="W1026" s="359">
        <f t="shared" si="42"/>
        <v>1</v>
      </c>
      <c r="X1026" s="359"/>
      <c r="Y1026" s="359"/>
      <c r="Z1026" s="359"/>
      <c r="AA1026" s="359"/>
      <c r="AB1026" s="359"/>
      <c r="AC1026" s="359"/>
      <c r="AD1026" s="359"/>
    </row>
    <row r="1027" spans="1:30" s="217" customFormat="1" ht="12">
      <c r="A1027" s="364">
        <f t="shared" si="43"/>
        <v>1023</v>
      </c>
      <c r="B1027" s="361" t="s">
        <v>191</v>
      </c>
      <c r="C1027" s="361" t="s">
        <v>3809</v>
      </c>
      <c r="D1027" s="356" t="s">
        <v>1104</v>
      </c>
      <c r="E1027" s="361" t="s">
        <v>3783</v>
      </c>
      <c r="F1027" s="361" t="s">
        <v>390</v>
      </c>
      <c r="G1027" s="361" t="s">
        <v>94</v>
      </c>
      <c r="H1027" s="203"/>
      <c r="I1027" s="196">
        <v>0.04175925925925926</v>
      </c>
      <c r="J1027" s="227"/>
      <c r="K1027" s="446"/>
      <c r="L1027" s="198"/>
      <c r="M1027" s="198"/>
      <c r="N1027" s="485">
        <f>H1027+I1027+J1027+K1027+L1027+M1027</f>
        <v>0.04175925925925926</v>
      </c>
      <c r="O1027" s="424"/>
      <c r="P1027" s="199">
        <v>1</v>
      </c>
      <c r="Q1027" s="205"/>
      <c r="R1027" s="457"/>
      <c r="S1027" s="200"/>
      <c r="T1027" s="200"/>
      <c r="U1027" s="474">
        <f t="shared" si="41"/>
        <v>1</v>
      </c>
      <c r="V1027" s="358">
        <v>1</v>
      </c>
      <c r="W1027" s="359">
        <f t="shared" si="42"/>
        <v>1</v>
      </c>
      <c r="X1027" s="359"/>
      <c r="Y1027" s="359"/>
      <c r="Z1027" s="359"/>
      <c r="AA1027" s="359"/>
      <c r="AB1027" s="359"/>
      <c r="AC1027" s="359"/>
      <c r="AD1027" s="359"/>
    </row>
    <row r="1028" spans="1:30" s="336" customFormat="1" ht="12">
      <c r="A1028" s="320">
        <f t="shared" si="43"/>
        <v>1024</v>
      </c>
      <c r="B1028" s="322" t="s">
        <v>1393</v>
      </c>
      <c r="C1028" s="322" t="s">
        <v>1394</v>
      </c>
      <c r="D1028" s="335" t="s">
        <v>1103</v>
      </c>
      <c r="E1028" s="322" t="s">
        <v>25</v>
      </c>
      <c r="F1028" s="322" t="s">
        <v>390</v>
      </c>
      <c r="G1028" s="322" t="s">
        <v>1395</v>
      </c>
      <c r="H1028" s="206"/>
      <c r="I1028" s="233"/>
      <c r="J1028" s="228">
        <v>0.041805555555555554</v>
      </c>
      <c r="K1028" s="447"/>
      <c r="L1028" s="299"/>
      <c r="M1028" s="198"/>
      <c r="N1028" s="486">
        <f>H1028+I1028+J1028+K1028+L1028+M1028</f>
        <v>0.041805555555555554</v>
      </c>
      <c r="O1028" s="426"/>
      <c r="P1028" s="232"/>
      <c r="Q1028" s="234">
        <v>1</v>
      </c>
      <c r="R1028" s="455"/>
      <c r="S1028" s="202"/>
      <c r="T1028" s="200"/>
      <c r="U1028" s="472">
        <f t="shared" si="41"/>
        <v>1</v>
      </c>
      <c r="V1028" s="316">
        <v>1</v>
      </c>
      <c r="W1028" s="359">
        <f t="shared" si="42"/>
        <v>1</v>
      </c>
      <c r="X1028" s="334"/>
      <c r="Y1028" s="334"/>
      <c r="Z1028" s="334"/>
      <c r="AA1028" s="334"/>
      <c r="AB1028" s="334"/>
      <c r="AC1028" s="334"/>
      <c r="AD1028" s="334"/>
    </row>
    <row r="1029" spans="1:30" s="319" customFormat="1" ht="12">
      <c r="A1029" s="337">
        <f t="shared" si="43"/>
        <v>1025</v>
      </c>
      <c r="B1029" s="212" t="s">
        <v>3465</v>
      </c>
      <c r="C1029" s="212" t="s">
        <v>1439</v>
      </c>
      <c r="D1029" s="212" t="s">
        <v>1103</v>
      </c>
      <c r="E1029" s="330">
        <v>1981</v>
      </c>
      <c r="F1029" s="212" t="s">
        <v>390</v>
      </c>
      <c r="G1029" s="212" t="s">
        <v>97</v>
      </c>
      <c r="H1029" s="436"/>
      <c r="I1029" s="245"/>
      <c r="J1029" s="229"/>
      <c r="K1029" s="448"/>
      <c r="L1029" s="270">
        <v>0.041840277777777775</v>
      </c>
      <c r="M1029" s="212"/>
      <c r="N1029" s="486">
        <f>H1029+I1029+J1029+K1029+L1029+M1029</f>
        <v>0.041840277777777775</v>
      </c>
      <c r="O1029" s="427"/>
      <c r="P1029" s="245"/>
      <c r="Q1029" s="247"/>
      <c r="R1029" s="460"/>
      <c r="S1029" s="214">
        <v>1</v>
      </c>
      <c r="T1029" s="214"/>
      <c r="U1029" s="475">
        <f t="shared" si="41"/>
        <v>1</v>
      </c>
      <c r="V1029" s="334">
        <v>1</v>
      </c>
      <c r="W1029" s="359">
        <f t="shared" si="42"/>
        <v>1</v>
      </c>
      <c r="X1029" s="317"/>
      <c r="Y1029" s="317"/>
      <c r="Z1029" s="317"/>
      <c r="AA1029" s="317"/>
      <c r="AB1029" s="317"/>
      <c r="AC1029" s="317"/>
      <c r="AD1029" s="317"/>
    </row>
    <row r="1030" spans="1:30" s="217" customFormat="1" ht="12">
      <c r="A1030" s="383">
        <f t="shared" si="43"/>
        <v>1026</v>
      </c>
      <c r="B1030" s="208" t="s">
        <v>3457</v>
      </c>
      <c r="C1030" s="208" t="s">
        <v>3852</v>
      </c>
      <c r="D1030" s="208" t="s">
        <v>1104</v>
      </c>
      <c r="E1030" s="372">
        <v>1911</v>
      </c>
      <c r="F1030" s="208" t="s">
        <v>390</v>
      </c>
      <c r="G1030" s="208" t="s">
        <v>1760</v>
      </c>
      <c r="H1030" s="225"/>
      <c r="I1030" s="199"/>
      <c r="J1030" s="227"/>
      <c r="K1030" s="446"/>
      <c r="L1030" s="255">
        <v>0.041851851851851855</v>
      </c>
      <c r="M1030" s="208"/>
      <c r="N1030" s="485">
        <f>H1030+I1030+J1030+K1030+L1030+M1030</f>
        <v>0.041851851851851855</v>
      </c>
      <c r="O1030" s="424"/>
      <c r="P1030" s="199"/>
      <c r="Q1030" s="205"/>
      <c r="R1030" s="458"/>
      <c r="S1030" s="200">
        <v>1</v>
      </c>
      <c r="T1030" s="200"/>
      <c r="U1030" s="474">
        <f aca="true" t="shared" si="44" ref="U1030:U1093">SUM(O1030:T1030)</f>
        <v>1</v>
      </c>
      <c r="V1030" s="359">
        <v>1</v>
      </c>
      <c r="W1030" s="359">
        <f aca="true" t="shared" si="45" ref="W1030:W1093">IF(U1030&gt;0,1,0)</f>
        <v>1</v>
      </c>
      <c r="X1030" s="359"/>
      <c r="Y1030" s="359"/>
      <c r="Z1030" s="359"/>
      <c r="AA1030" s="359"/>
      <c r="AB1030" s="359"/>
      <c r="AC1030" s="359"/>
      <c r="AD1030" s="359"/>
    </row>
    <row r="1031" spans="1:30" s="319" customFormat="1" ht="12">
      <c r="A1031" s="337">
        <f t="shared" si="43"/>
        <v>1027</v>
      </c>
      <c r="B1031" s="324" t="s">
        <v>1755</v>
      </c>
      <c r="C1031" s="324" t="s">
        <v>185</v>
      </c>
      <c r="D1031" s="324" t="s">
        <v>1103</v>
      </c>
      <c r="E1031" s="324">
        <v>1969</v>
      </c>
      <c r="F1031" s="324" t="s">
        <v>390</v>
      </c>
      <c r="G1031" s="324" t="s">
        <v>109</v>
      </c>
      <c r="H1031" s="206"/>
      <c r="I1031" s="244"/>
      <c r="J1031" s="287"/>
      <c r="K1031" s="448"/>
      <c r="L1031" s="270">
        <v>0.041875</v>
      </c>
      <c r="M1031" s="283"/>
      <c r="N1031" s="486">
        <f>H1031+I1031+J1031+K1031+L1031+M1031</f>
        <v>0.041875</v>
      </c>
      <c r="O1031" s="427"/>
      <c r="P1031" s="245"/>
      <c r="Q1031" s="247"/>
      <c r="R1031" s="460"/>
      <c r="S1031" s="214">
        <v>1</v>
      </c>
      <c r="T1031" s="214"/>
      <c r="U1031" s="475">
        <f t="shared" si="44"/>
        <v>1</v>
      </c>
      <c r="V1031" s="334">
        <v>1</v>
      </c>
      <c r="W1031" s="359">
        <f t="shared" si="45"/>
        <v>1</v>
      </c>
      <c r="X1031" s="317"/>
      <c r="Y1031" s="317"/>
      <c r="Z1031" s="317"/>
      <c r="AA1031" s="317"/>
      <c r="AB1031" s="317"/>
      <c r="AC1031" s="317"/>
      <c r="AD1031" s="317"/>
    </row>
    <row r="1032" spans="1:30" s="217" customFormat="1" ht="12">
      <c r="A1032" s="383">
        <f>A1031+1</f>
        <v>1028</v>
      </c>
      <c r="B1032" s="362" t="s">
        <v>1044</v>
      </c>
      <c r="C1032" s="362" t="s">
        <v>3785</v>
      </c>
      <c r="D1032" s="362" t="s">
        <v>1104</v>
      </c>
      <c r="E1032" s="362">
        <v>1951</v>
      </c>
      <c r="F1032" s="362" t="s">
        <v>390</v>
      </c>
      <c r="G1032" s="362" t="s">
        <v>424</v>
      </c>
      <c r="H1032" s="203">
        <v>0.04188657407407407</v>
      </c>
      <c r="I1032" s="207"/>
      <c r="J1032" s="227"/>
      <c r="K1032" s="446"/>
      <c r="L1032" s="198"/>
      <c r="M1032" s="198"/>
      <c r="N1032" s="485">
        <f>H1032+I1032+J1032+K1032+L1032+M1032</f>
        <v>0.04188657407407407</v>
      </c>
      <c r="O1032" s="424">
        <v>1</v>
      </c>
      <c r="P1032" s="199"/>
      <c r="Q1032" s="205"/>
      <c r="R1032" s="458"/>
      <c r="S1032" s="200"/>
      <c r="T1032" s="200"/>
      <c r="U1032" s="474">
        <f t="shared" si="44"/>
        <v>1</v>
      </c>
      <c r="V1032" s="358">
        <v>1</v>
      </c>
      <c r="W1032" s="359">
        <f t="shared" si="45"/>
        <v>1</v>
      </c>
      <c r="X1032" s="359"/>
      <c r="Y1032" s="359"/>
      <c r="Z1032" s="359"/>
      <c r="AA1032" s="359"/>
      <c r="AB1032" s="359"/>
      <c r="AC1032" s="359"/>
      <c r="AD1032" s="359"/>
    </row>
    <row r="1033" spans="1:30" s="319" customFormat="1" ht="12">
      <c r="A1033" s="337">
        <f aca="true" t="shared" si="46" ref="A1033:A1099">A1032+1</f>
        <v>1029</v>
      </c>
      <c r="B1033" s="324" t="s">
        <v>1324</v>
      </c>
      <c r="C1033" s="324" t="s">
        <v>2901</v>
      </c>
      <c r="D1033" s="324" t="s">
        <v>1103</v>
      </c>
      <c r="E1033" s="324">
        <v>1954</v>
      </c>
      <c r="F1033" s="324" t="s">
        <v>390</v>
      </c>
      <c r="G1033" s="324" t="s">
        <v>71</v>
      </c>
      <c r="H1033" s="206"/>
      <c r="I1033" s="248"/>
      <c r="J1033" s="229"/>
      <c r="K1033" s="448"/>
      <c r="L1033" s="270">
        <v>0.04188657407407407</v>
      </c>
      <c r="M1033" s="283"/>
      <c r="N1033" s="486">
        <f>H1033+I1033+J1033+K1033+L1033+M1033</f>
        <v>0.04188657407407407</v>
      </c>
      <c r="O1033" s="427"/>
      <c r="P1033" s="245"/>
      <c r="Q1033" s="247"/>
      <c r="R1033" s="460"/>
      <c r="S1033" s="214">
        <v>1</v>
      </c>
      <c r="T1033" s="214"/>
      <c r="U1033" s="472">
        <f t="shared" si="44"/>
        <v>1</v>
      </c>
      <c r="V1033" s="333">
        <v>1</v>
      </c>
      <c r="W1033" s="359">
        <f t="shared" si="45"/>
        <v>1</v>
      </c>
      <c r="X1033" s="317"/>
      <c r="Y1033" s="317"/>
      <c r="Z1033" s="317"/>
      <c r="AA1033" s="317"/>
      <c r="AB1033" s="317"/>
      <c r="AC1033" s="317"/>
      <c r="AD1033" s="317"/>
    </row>
    <row r="1034" spans="1:30" s="319" customFormat="1" ht="12">
      <c r="A1034" s="337">
        <f t="shared" si="46"/>
        <v>1030</v>
      </c>
      <c r="B1034" s="324" t="s">
        <v>260</v>
      </c>
      <c r="C1034" s="324" t="s">
        <v>1921</v>
      </c>
      <c r="D1034" s="324" t="s">
        <v>1103</v>
      </c>
      <c r="E1034" s="324" t="s">
        <v>1922</v>
      </c>
      <c r="F1034" s="324" t="s">
        <v>390</v>
      </c>
      <c r="G1034" s="324" t="s">
        <v>263</v>
      </c>
      <c r="H1034" s="206"/>
      <c r="I1034" s="244"/>
      <c r="J1034" s="229"/>
      <c r="K1034" s="448">
        <v>0.04199074074074074</v>
      </c>
      <c r="L1034" s="299"/>
      <c r="M1034" s="198"/>
      <c r="N1034" s="486">
        <f>H1034+I1034+J1034+K1034+L1034+M1034</f>
        <v>0.04199074074074074</v>
      </c>
      <c r="O1034" s="427"/>
      <c r="P1034" s="245"/>
      <c r="Q1034" s="247"/>
      <c r="R1034" s="460">
        <v>1</v>
      </c>
      <c r="S1034" s="202"/>
      <c r="T1034" s="200"/>
      <c r="U1034" s="475">
        <f t="shared" si="44"/>
        <v>1</v>
      </c>
      <c r="V1034" s="316">
        <v>1</v>
      </c>
      <c r="W1034" s="359">
        <f t="shared" si="45"/>
        <v>1</v>
      </c>
      <c r="X1034" s="317"/>
      <c r="Y1034" s="317"/>
      <c r="Z1034" s="317"/>
      <c r="AA1034" s="317"/>
      <c r="AB1034" s="317"/>
      <c r="AC1034" s="317"/>
      <c r="AD1034" s="317"/>
    </row>
    <row r="1035" spans="1:30" s="319" customFormat="1" ht="12">
      <c r="A1035" s="337">
        <f t="shared" si="46"/>
        <v>1031</v>
      </c>
      <c r="B1035" s="322" t="s">
        <v>1923</v>
      </c>
      <c r="C1035" s="322" t="s">
        <v>305</v>
      </c>
      <c r="D1035" s="324" t="s">
        <v>1103</v>
      </c>
      <c r="E1035" s="322" t="s">
        <v>3720</v>
      </c>
      <c r="F1035" s="322" t="s">
        <v>390</v>
      </c>
      <c r="G1035" s="322" t="s">
        <v>1217</v>
      </c>
      <c r="H1035" s="206"/>
      <c r="I1035" s="233"/>
      <c r="J1035" s="228"/>
      <c r="K1035" s="447">
        <v>0.04200231481481481</v>
      </c>
      <c r="L1035" s="299"/>
      <c r="M1035" s="198"/>
      <c r="N1035" s="486">
        <f>H1035+I1035+J1035+K1035+L1035+M1035</f>
        <v>0.04200231481481481</v>
      </c>
      <c r="O1035" s="426"/>
      <c r="P1035" s="232"/>
      <c r="Q1035" s="234"/>
      <c r="R1035" s="459">
        <v>1</v>
      </c>
      <c r="S1035" s="202"/>
      <c r="T1035" s="200"/>
      <c r="U1035" s="472">
        <f t="shared" si="44"/>
        <v>1</v>
      </c>
      <c r="V1035" s="316">
        <v>1</v>
      </c>
      <c r="W1035" s="359">
        <f t="shared" si="45"/>
        <v>1</v>
      </c>
      <c r="X1035" s="317"/>
      <c r="Y1035" s="317"/>
      <c r="Z1035" s="317"/>
      <c r="AA1035" s="317"/>
      <c r="AB1035" s="317"/>
      <c r="AC1035" s="317"/>
      <c r="AD1035" s="317"/>
    </row>
    <row r="1036" spans="1:30" s="319" customFormat="1" ht="12">
      <c r="A1036" s="337">
        <f t="shared" si="46"/>
        <v>1032</v>
      </c>
      <c r="B1036" s="212" t="s">
        <v>1924</v>
      </c>
      <c r="C1036" s="212" t="s">
        <v>257</v>
      </c>
      <c r="D1036" s="324" t="s">
        <v>1103</v>
      </c>
      <c r="E1036" s="330" t="s">
        <v>3746</v>
      </c>
      <c r="F1036" s="212" t="s">
        <v>390</v>
      </c>
      <c r="G1036" s="212" t="s">
        <v>3758</v>
      </c>
      <c r="H1036" s="436"/>
      <c r="I1036" s="245"/>
      <c r="J1036" s="229"/>
      <c r="K1036" s="448">
        <v>0.042013888888888885</v>
      </c>
      <c r="L1036" s="299"/>
      <c r="M1036" s="208"/>
      <c r="N1036" s="486">
        <f>H1036+I1036+J1036+K1036+L1036+M1036</f>
        <v>0.042013888888888885</v>
      </c>
      <c r="O1036" s="427"/>
      <c r="P1036" s="245"/>
      <c r="Q1036" s="247"/>
      <c r="R1036" s="460">
        <v>1</v>
      </c>
      <c r="S1036" s="202"/>
      <c r="T1036" s="200"/>
      <c r="U1036" s="475">
        <f t="shared" si="44"/>
        <v>1</v>
      </c>
      <c r="V1036" s="316">
        <v>1</v>
      </c>
      <c r="W1036" s="359">
        <f t="shared" si="45"/>
        <v>1</v>
      </c>
      <c r="X1036" s="317"/>
      <c r="Y1036" s="317"/>
      <c r="Z1036" s="317"/>
      <c r="AA1036" s="317"/>
      <c r="AB1036" s="317"/>
      <c r="AC1036" s="317"/>
      <c r="AD1036" s="317"/>
    </row>
    <row r="1037" spans="1:30" s="319" customFormat="1" ht="12">
      <c r="A1037" s="337">
        <f t="shared" si="46"/>
        <v>1033</v>
      </c>
      <c r="B1037" s="324" t="s">
        <v>3477</v>
      </c>
      <c r="C1037" s="324" t="s">
        <v>1271</v>
      </c>
      <c r="D1037" s="324" t="s">
        <v>1103</v>
      </c>
      <c r="E1037" s="324">
        <v>1976</v>
      </c>
      <c r="F1037" s="324" t="s">
        <v>390</v>
      </c>
      <c r="G1037" s="324" t="s">
        <v>109</v>
      </c>
      <c r="H1037" s="206"/>
      <c r="I1037" s="244"/>
      <c r="J1037" s="229"/>
      <c r="K1037" s="448"/>
      <c r="L1037" s="270">
        <v>0.042118055555555554</v>
      </c>
      <c r="M1037" s="283"/>
      <c r="N1037" s="486">
        <f>H1037+I1037+J1037+K1037+L1037+M1037</f>
        <v>0.042118055555555554</v>
      </c>
      <c r="O1037" s="427"/>
      <c r="P1037" s="245"/>
      <c r="Q1037" s="247"/>
      <c r="R1037" s="460"/>
      <c r="S1037" s="214">
        <v>1</v>
      </c>
      <c r="T1037" s="214"/>
      <c r="U1037" s="475">
        <f t="shared" si="44"/>
        <v>1</v>
      </c>
      <c r="V1037" s="334">
        <v>1</v>
      </c>
      <c r="W1037" s="359">
        <f t="shared" si="45"/>
        <v>1</v>
      </c>
      <c r="X1037" s="317"/>
      <c r="Y1037" s="317"/>
      <c r="Z1037" s="317"/>
      <c r="AA1037" s="317"/>
      <c r="AB1037" s="317"/>
      <c r="AC1037" s="317"/>
      <c r="AD1037" s="317"/>
    </row>
    <row r="1038" spans="1:30" s="319" customFormat="1" ht="12">
      <c r="A1038" s="337">
        <f t="shared" si="46"/>
        <v>1034</v>
      </c>
      <c r="B1038" s="328" t="s">
        <v>1053</v>
      </c>
      <c r="C1038" s="328" t="s">
        <v>1054</v>
      </c>
      <c r="D1038" s="321" t="s">
        <v>1103</v>
      </c>
      <c r="E1038" s="328">
        <v>1959</v>
      </c>
      <c r="F1038" s="328" t="s">
        <v>390</v>
      </c>
      <c r="G1038" s="328" t="s">
        <v>208</v>
      </c>
      <c r="H1038" s="209">
        <v>0.0424074074074074</v>
      </c>
      <c r="I1038" s="210"/>
      <c r="J1038" s="228"/>
      <c r="K1038" s="447"/>
      <c r="L1038" s="299"/>
      <c r="M1038" s="198"/>
      <c r="N1038" s="486">
        <f>H1038+I1038+J1038+K1038+L1038+M1038</f>
        <v>0.0424074074074074</v>
      </c>
      <c r="O1038" s="426">
        <v>1</v>
      </c>
      <c r="P1038" s="232"/>
      <c r="Q1038" s="234"/>
      <c r="R1038" s="459"/>
      <c r="S1038" s="202"/>
      <c r="T1038" s="200"/>
      <c r="U1038" s="472">
        <f t="shared" si="44"/>
        <v>1</v>
      </c>
      <c r="V1038" s="316">
        <v>1</v>
      </c>
      <c r="W1038" s="359">
        <f t="shared" si="45"/>
        <v>1</v>
      </c>
      <c r="X1038" s="317"/>
      <c r="Y1038" s="317"/>
      <c r="Z1038" s="317"/>
      <c r="AA1038" s="317"/>
      <c r="AB1038" s="317"/>
      <c r="AC1038" s="317"/>
      <c r="AD1038" s="317"/>
    </row>
    <row r="1039" spans="1:30" s="217" customFormat="1" ht="12">
      <c r="A1039" s="383">
        <f t="shared" si="46"/>
        <v>1035</v>
      </c>
      <c r="B1039" s="361" t="s">
        <v>277</v>
      </c>
      <c r="C1039" s="361" t="s">
        <v>3809</v>
      </c>
      <c r="D1039" s="362" t="s">
        <v>1104</v>
      </c>
      <c r="E1039" s="361" t="s">
        <v>279</v>
      </c>
      <c r="F1039" s="361" t="s">
        <v>390</v>
      </c>
      <c r="G1039" s="361" t="s">
        <v>278</v>
      </c>
      <c r="H1039" s="211"/>
      <c r="I1039" s="196">
        <v>0.04240740740740741</v>
      </c>
      <c r="J1039" s="227"/>
      <c r="K1039" s="446"/>
      <c r="L1039" s="198"/>
      <c r="M1039" s="198"/>
      <c r="N1039" s="485">
        <f>H1039+I1039+J1039+K1039+L1039+M1039</f>
        <v>0.04240740740740741</v>
      </c>
      <c r="O1039" s="424"/>
      <c r="P1039" s="199">
        <v>1</v>
      </c>
      <c r="Q1039" s="205"/>
      <c r="R1039" s="458"/>
      <c r="S1039" s="200"/>
      <c r="T1039" s="200"/>
      <c r="U1039" s="474">
        <f t="shared" si="44"/>
        <v>1</v>
      </c>
      <c r="V1039" s="358">
        <v>1</v>
      </c>
      <c r="W1039" s="359">
        <f t="shared" si="45"/>
        <v>1</v>
      </c>
      <c r="X1039" s="359"/>
      <c r="Y1039" s="359"/>
      <c r="Z1039" s="359"/>
      <c r="AA1039" s="359"/>
      <c r="AB1039" s="359"/>
      <c r="AC1039" s="359"/>
      <c r="AD1039" s="359"/>
    </row>
    <row r="1040" spans="1:30" s="367" customFormat="1" ht="12">
      <c r="A1040" s="383">
        <f t="shared" si="46"/>
        <v>1036</v>
      </c>
      <c r="B1040" s="361" t="s">
        <v>3480</v>
      </c>
      <c r="C1040" s="361" t="s">
        <v>3778</v>
      </c>
      <c r="D1040" s="362" t="s">
        <v>1104</v>
      </c>
      <c r="E1040" s="361">
        <v>1983</v>
      </c>
      <c r="F1040" s="361" t="s">
        <v>390</v>
      </c>
      <c r="G1040" s="361" t="s">
        <v>2873</v>
      </c>
      <c r="H1040" s="203"/>
      <c r="I1040" s="196"/>
      <c r="J1040" s="227"/>
      <c r="K1040" s="446"/>
      <c r="L1040" s="255">
        <v>0.042465277777777775</v>
      </c>
      <c r="M1040" s="198"/>
      <c r="N1040" s="485">
        <f>H1040+I1040+J1040+K1040+L1040+M1040</f>
        <v>0.042465277777777775</v>
      </c>
      <c r="O1040" s="424"/>
      <c r="P1040" s="199"/>
      <c r="Q1040" s="205"/>
      <c r="R1040" s="458"/>
      <c r="S1040" s="200">
        <v>1</v>
      </c>
      <c r="T1040" s="200"/>
      <c r="U1040" s="474">
        <f t="shared" si="44"/>
        <v>1</v>
      </c>
      <c r="V1040" s="359">
        <v>1</v>
      </c>
      <c r="W1040" s="359">
        <f t="shared" si="45"/>
        <v>1</v>
      </c>
      <c r="X1040" s="366"/>
      <c r="Y1040" s="366"/>
      <c r="Z1040" s="366"/>
      <c r="AA1040" s="366"/>
      <c r="AB1040" s="366"/>
      <c r="AC1040" s="366"/>
      <c r="AD1040" s="366"/>
    </row>
    <row r="1041" spans="1:30" s="367" customFormat="1" ht="12">
      <c r="A1041" s="383">
        <f t="shared" si="46"/>
        <v>1037</v>
      </c>
      <c r="B1041" s="361" t="s">
        <v>3499</v>
      </c>
      <c r="C1041" s="361" t="s">
        <v>3850</v>
      </c>
      <c r="D1041" s="362" t="s">
        <v>1104</v>
      </c>
      <c r="E1041" s="361">
        <v>1964</v>
      </c>
      <c r="F1041" s="361" t="s">
        <v>390</v>
      </c>
      <c r="G1041" s="361" t="s">
        <v>118</v>
      </c>
      <c r="H1041" s="203"/>
      <c r="I1041" s="196"/>
      <c r="J1041" s="227"/>
      <c r="K1041" s="446"/>
      <c r="L1041" s="255">
        <v>0.04259259259259259</v>
      </c>
      <c r="M1041" s="198"/>
      <c r="N1041" s="485">
        <f>H1041+I1041+J1041+K1041+L1041+M1041</f>
        <v>0.04259259259259259</v>
      </c>
      <c r="O1041" s="424"/>
      <c r="P1041" s="199"/>
      <c r="Q1041" s="205"/>
      <c r="R1041" s="458"/>
      <c r="S1041" s="200">
        <v>1</v>
      </c>
      <c r="T1041" s="200"/>
      <c r="U1041" s="474">
        <f t="shared" si="44"/>
        <v>1</v>
      </c>
      <c r="V1041" s="359">
        <v>1</v>
      </c>
      <c r="W1041" s="359">
        <f t="shared" si="45"/>
        <v>1</v>
      </c>
      <c r="X1041" s="366"/>
      <c r="Y1041" s="366"/>
      <c r="Z1041" s="366"/>
      <c r="AA1041" s="366"/>
      <c r="AB1041" s="366"/>
      <c r="AC1041" s="366"/>
      <c r="AD1041" s="366"/>
    </row>
    <row r="1042" spans="1:30" s="319" customFormat="1" ht="12">
      <c r="A1042" s="337">
        <f t="shared" si="46"/>
        <v>1038</v>
      </c>
      <c r="B1042" s="324" t="s">
        <v>1997</v>
      </c>
      <c r="C1042" s="324" t="s">
        <v>1271</v>
      </c>
      <c r="D1042" s="324" t="s">
        <v>1103</v>
      </c>
      <c r="E1042" s="324">
        <v>1980</v>
      </c>
      <c r="F1042" s="324" t="s">
        <v>390</v>
      </c>
      <c r="G1042" s="324" t="s">
        <v>71</v>
      </c>
      <c r="H1042" s="206"/>
      <c r="I1042" s="210"/>
      <c r="J1042" s="228">
        <v>0.04271990740740741</v>
      </c>
      <c r="K1042" s="447"/>
      <c r="L1042" s="299"/>
      <c r="M1042" s="198"/>
      <c r="N1042" s="486">
        <f>H1042+I1042+J1042+K1042+L1042+M1042</f>
        <v>0.04271990740740741</v>
      </c>
      <c r="O1042" s="426"/>
      <c r="P1042" s="232"/>
      <c r="Q1042" s="234">
        <v>1</v>
      </c>
      <c r="R1042" s="459"/>
      <c r="S1042" s="202"/>
      <c r="T1042" s="200"/>
      <c r="U1042" s="472">
        <f t="shared" si="44"/>
        <v>1</v>
      </c>
      <c r="V1042" s="316">
        <v>1</v>
      </c>
      <c r="W1042" s="359">
        <f t="shared" si="45"/>
        <v>1</v>
      </c>
      <c r="X1042" s="317"/>
      <c r="Y1042" s="317"/>
      <c r="Z1042" s="317"/>
      <c r="AA1042" s="317"/>
      <c r="AB1042" s="317"/>
      <c r="AC1042" s="317"/>
      <c r="AD1042" s="317"/>
    </row>
    <row r="1043" spans="1:30" s="319" customFormat="1" ht="12">
      <c r="A1043" s="337">
        <f t="shared" si="46"/>
        <v>1039</v>
      </c>
      <c r="B1043" s="321" t="s">
        <v>2910</v>
      </c>
      <c r="C1043" s="321" t="s">
        <v>3738</v>
      </c>
      <c r="D1043" s="321" t="s">
        <v>1103</v>
      </c>
      <c r="E1043" s="321">
        <v>1983</v>
      </c>
      <c r="F1043" s="322" t="s">
        <v>390</v>
      </c>
      <c r="G1043" s="321" t="s">
        <v>2911</v>
      </c>
      <c r="H1043" s="206"/>
      <c r="I1043" s="201"/>
      <c r="J1043" s="228"/>
      <c r="K1043" s="447"/>
      <c r="L1043" s="300">
        <v>0.042743055555555555</v>
      </c>
      <c r="M1043" s="198"/>
      <c r="N1043" s="486">
        <f>H1043+I1043+J1043+K1043+L1043+M1043</f>
        <v>0.042743055555555555</v>
      </c>
      <c r="O1043" s="426"/>
      <c r="P1043" s="232"/>
      <c r="Q1043" s="234"/>
      <c r="R1043" s="459"/>
      <c r="S1043" s="202">
        <v>1</v>
      </c>
      <c r="T1043" s="200"/>
      <c r="U1043" s="472">
        <f t="shared" si="44"/>
        <v>1</v>
      </c>
      <c r="V1043" s="333">
        <v>1</v>
      </c>
      <c r="W1043" s="359">
        <f t="shared" si="45"/>
        <v>1</v>
      </c>
      <c r="X1043" s="317"/>
      <c r="Y1043" s="317"/>
      <c r="Z1043" s="317"/>
      <c r="AA1043" s="317"/>
      <c r="AB1043" s="317"/>
      <c r="AC1043" s="317"/>
      <c r="AD1043" s="317"/>
    </row>
    <row r="1044" spans="1:30" s="217" customFormat="1" ht="12">
      <c r="A1044" s="383">
        <f t="shared" si="46"/>
        <v>1040</v>
      </c>
      <c r="B1044" s="361" t="s">
        <v>3490</v>
      </c>
      <c r="C1044" s="361" t="s">
        <v>63</v>
      </c>
      <c r="D1044" s="362" t="s">
        <v>1104</v>
      </c>
      <c r="E1044" s="361">
        <v>1977</v>
      </c>
      <c r="F1044" s="361" t="s">
        <v>390</v>
      </c>
      <c r="G1044" s="361" t="s">
        <v>2893</v>
      </c>
      <c r="H1044" s="203"/>
      <c r="I1044" s="196"/>
      <c r="J1044" s="227"/>
      <c r="K1044" s="446"/>
      <c r="L1044" s="255">
        <v>0.04280092592592593</v>
      </c>
      <c r="M1044" s="198"/>
      <c r="N1044" s="485">
        <f>H1044+I1044+J1044+K1044+L1044+M1044</f>
        <v>0.04280092592592593</v>
      </c>
      <c r="O1044" s="424"/>
      <c r="P1044" s="199"/>
      <c r="Q1044" s="205"/>
      <c r="R1044" s="458"/>
      <c r="S1044" s="200">
        <v>1</v>
      </c>
      <c r="T1044" s="200"/>
      <c r="U1044" s="474">
        <f t="shared" si="44"/>
        <v>1</v>
      </c>
      <c r="V1044" s="358">
        <v>1</v>
      </c>
      <c r="W1044" s="359">
        <f t="shared" si="45"/>
        <v>1</v>
      </c>
      <c r="X1044" s="359"/>
      <c r="Y1044" s="359"/>
      <c r="Z1044" s="359"/>
      <c r="AA1044" s="359"/>
      <c r="AB1044" s="359"/>
      <c r="AC1044" s="359"/>
      <c r="AD1044" s="359"/>
    </row>
    <row r="1045" spans="1:30" s="319" customFormat="1" ht="12">
      <c r="A1045" s="337">
        <f t="shared" si="46"/>
        <v>1041</v>
      </c>
      <c r="B1045" s="324" t="s">
        <v>3509</v>
      </c>
      <c r="C1045" s="324" t="s">
        <v>3738</v>
      </c>
      <c r="D1045" s="324" t="s">
        <v>1103</v>
      </c>
      <c r="E1045" s="324">
        <v>1984</v>
      </c>
      <c r="F1045" s="324" t="s">
        <v>390</v>
      </c>
      <c r="G1045" s="324" t="s">
        <v>3714</v>
      </c>
      <c r="H1045" s="206"/>
      <c r="I1045" s="244"/>
      <c r="J1045" s="229"/>
      <c r="K1045" s="448"/>
      <c r="L1045" s="270">
        <v>0.042835648148148144</v>
      </c>
      <c r="M1045" s="283"/>
      <c r="N1045" s="486">
        <f>H1045+I1045+J1045+K1045+L1045+M1045</f>
        <v>0.042835648148148144</v>
      </c>
      <c r="O1045" s="427"/>
      <c r="P1045" s="245"/>
      <c r="Q1045" s="247"/>
      <c r="R1045" s="460"/>
      <c r="S1045" s="214">
        <v>1</v>
      </c>
      <c r="T1045" s="214"/>
      <c r="U1045" s="475">
        <f t="shared" si="44"/>
        <v>1</v>
      </c>
      <c r="V1045" s="334">
        <v>1</v>
      </c>
      <c r="W1045" s="359">
        <f t="shared" si="45"/>
        <v>1</v>
      </c>
      <c r="X1045" s="317"/>
      <c r="Y1045" s="317"/>
      <c r="Z1045" s="317"/>
      <c r="AA1045" s="317"/>
      <c r="AB1045" s="317"/>
      <c r="AC1045" s="317"/>
      <c r="AD1045" s="317"/>
    </row>
    <row r="1046" spans="1:30" s="217" customFormat="1" ht="12">
      <c r="A1046" s="383">
        <f t="shared" si="46"/>
        <v>1042</v>
      </c>
      <c r="B1046" s="375" t="s">
        <v>3503</v>
      </c>
      <c r="C1046" s="375" t="s">
        <v>33</v>
      </c>
      <c r="D1046" s="375" t="s">
        <v>1104</v>
      </c>
      <c r="E1046" s="375">
        <v>1977</v>
      </c>
      <c r="F1046" s="361" t="s">
        <v>390</v>
      </c>
      <c r="G1046" s="375" t="s">
        <v>97</v>
      </c>
      <c r="H1046" s="203"/>
      <c r="I1046" s="223"/>
      <c r="J1046" s="227"/>
      <c r="K1046" s="446"/>
      <c r="L1046" s="255">
        <v>0.042835648148148144</v>
      </c>
      <c r="M1046" s="198"/>
      <c r="N1046" s="485">
        <f>H1046+I1046+J1046+K1046+L1046+M1046</f>
        <v>0.042835648148148144</v>
      </c>
      <c r="O1046" s="424"/>
      <c r="P1046" s="199"/>
      <c r="Q1046" s="205"/>
      <c r="R1046" s="458"/>
      <c r="S1046" s="200">
        <v>1</v>
      </c>
      <c r="T1046" s="200"/>
      <c r="U1046" s="474">
        <f t="shared" si="44"/>
        <v>1</v>
      </c>
      <c r="V1046" s="359">
        <v>1</v>
      </c>
      <c r="W1046" s="359">
        <f t="shared" si="45"/>
        <v>1</v>
      </c>
      <c r="X1046" s="359"/>
      <c r="Y1046" s="359"/>
      <c r="Z1046" s="359"/>
      <c r="AA1046" s="359"/>
      <c r="AB1046" s="359"/>
      <c r="AC1046" s="359"/>
      <c r="AD1046" s="359"/>
    </row>
    <row r="1047" spans="1:30" s="319" customFormat="1" ht="12">
      <c r="A1047" s="337">
        <f t="shared" si="46"/>
        <v>1043</v>
      </c>
      <c r="B1047" s="322" t="s">
        <v>1926</v>
      </c>
      <c r="C1047" s="322" t="s">
        <v>257</v>
      </c>
      <c r="D1047" s="324" t="s">
        <v>1103</v>
      </c>
      <c r="E1047" s="322" t="s">
        <v>3783</v>
      </c>
      <c r="F1047" s="322" t="s">
        <v>390</v>
      </c>
      <c r="G1047" s="322" t="s">
        <v>1631</v>
      </c>
      <c r="H1047" s="206"/>
      <c r="I1047" s="233"/>
      <c r="J1047" s="228"/>
      <c r="K1047" s="447">
        <v>0.042916666666666665</v>
      </c>
      <c r="L1047" s="299"/>
      <c r="M1047" s="198"/>
      <c r="N1047" s="486">
        <f>H1047+I1047+J1047+K1047+L1047+M1047</f>
        <v>0.042916666666666665</v>
      </c>
      <c r="O1047" s="426"/>
      <c r="P1047" s="232"/>
      <c r="Q1047" s="234"/>
      <c r="R1047" s="459">
        <v>1</v>
      </c>
      <c r="S1047" s="202"/>
      <c r="T1047" s="200"/>
      <c r="U1047" s="472">
        <f t="shared" si="44"/>
        <v>1</v>
      </c>
      <c r="V1047" s="316">
        <v>1</v>
      </c>
      <c r="W1047" s="359">
        <f t="shared" si="45"/>
        <v>1</v>
      </c>
      <c r="X1047" s="317"/>
      <c r="Y1047" s="317"/>
      <c r="Z1047" s="317"/>
      <c r="AA1047" s="317"/>
      <c r="AB1047" s="317"/>
      <c r="AC1047" s="317"/>
      <c r="AD1047" s="317"/>
    </row>
    <row r="1048" spans="1:30" s="217" customFormat="1" ht="12">
      <c r="A1048" s="383">
        <f t="shared" si="46"/>
        <v>1044</v>
      </c>
      <c r="B1048" s="361" t="s">
        <v>1306</v>
      </c>
      <c r="C1048" s="361" t="s">
        <v>3824</v>
      </c>
      <c r="D1048" s="362" t="s">
        <v>1104</v>
      </c>
      <c r="E1048" s="361">
        <v>1992</v>
      </c>
      <c r="F1048" s="361" t="s">
        <v>390</v>
      </c>
      <c r="G1048" s="361" t="s">
        <v>1353</v>
      </c>
      <c r="H1048" s="203"/>
      <c r="I1048" s="196"/>
      <c r="J1048" s="227"/>
      <c r="K1048" s="446"/>
      <c r="L1048" s="255">
        <v>0.04334490740740741</v>
      </c>
      <c r="M1048" s="198"/>
      <c r="N1048" s="485">
        <f>H1048+I1048+J1048+K1048+L1048+M1048</f>
        <v>0.04334490740740741</v>
      </c>
      <c r="O1048" s="424"/>
      <c r="P1048" s="199"/>
      <c r="Q1048" s="205"/>
      <c r="R1048" s="458"/>
      <c r="S1048" s="200">
        <v>1</v>
      </c>
      <c r="T1048" s="200"/>
      <c r="U1048" s="474">
        <f t="shared" si="44"/>
        <v>1</v>
      </c>
      <c r="V1048" s="359">
        <v>1</v>
      </c>
      <c r="W1048" s="359">
        <f t="shared" si="45"/>
        <v>1</v>
      </c>
      <c r="X1048" s="359"/>
      <c r="Y1048" s="359"/>
      <c r="Z1048" s="359"/>
      <c r="AA1048" s="359"/>
      <c r="AB1048" s="359"/>
      <c r="AC1048" s="359"/>
      <c r="AD1048" s="359"/>
    </row>
    <row r="1049" spans="1:30" s="217" customFormat="1" ht="12">
      <c r="A1049" s="383">
        <f t="shared" si="46"/>
        <v>1045</v>
      </c>
      <c r="B1049" s="361" t="s">
        <v>1930</v>
      </c>
      <c r="C1049" s="361" t="s">
        <v>3852</v>
      </c>
      <c r="D1049" s="362" t="s">
        <v>1104</v>
      </c>
      <c r="E1049" s="361" t="s">
        <v>3798</v>
      </c>
      <c r="F1049" s="361" t="s">
        <v>390</v>
      </c>
      <c r="G1049" s="361" t="s">
        <v>1797</v>
      </c>
      <c r="H1049" s="203"/>
      <c r="I1049" s="196"/>
      <c r="J1049" s="227"/>
      <c r="K1049" s="446">
        <v>0.04341435185185185</v>
      </c>
      <c r="L1049" s="198"/>
      <c r="M1049" s="198"/>
      <c r="N1049" s="485">
        <f>H1049+I1049+J1049+K1049+L1049+M1049</f>
        <v>0.04341435185185185</v>
      </c>
      <c r="O1049" s="424"/>
      <c r="P1049" s="199"/>
      <c r="Q1049" s="205"/>
      <c r="R1049" s="458">
        <v>1</v>
      </c>
      <c r="S1049" s="200"/>
      <c r="T1049" s="200"/>
      <c r="U1049" s="474">
        <f t="shared" si="44"/>
        <v>1</v>
      </c>
      <c r="V1049" s="358">
        <v>1</v>
      </c>
      <c r="W1049" s="359">
        <f t="shared" si="45"/>
        <v>1</v>
      </c>
      <c r="X1049" s="359"/>
      <c r="Y1049" s="359"/>
      <c r="Z1049" s="359"/>
      <c r="AA1049" s="359"/>
      <c r="AB1049" s="359"/>
      <c r="AC1049" s="359"/>
      <c r="AD1049" s="359"/>
    </row>
    <row r="1050" spans="1:30" s="217" customFormat="1" ht="12">
      <c r="A1050" s="383">
        <f t="shared" si="46"/>
        <v>1046</v>
      </c>
      <c r="B1050" s="208" t="s">
        <v>3532</v>
      </c>
      <c r="C1050" s="208" t="s">
        <v>1172</v>
      </c>
      <c r="D1050" s="208" t="s">
        <v>1104</v>
      </c>
      <c r="E1050" s="372">
        <v>1983</v>
      </c>
      <c r="F1050" s="208" t="s">
        <v>390</v>
      </c>
      <c r="G1050" s="208" t="s">
        <v>3758</v>
      </c>
      <c r="H1050" s="225"/>
      <c r="I1050" s="199"/>
      <c r="J1050" s="227"/>
      <c r="K1050" s="446"/>
      <c r="L1050" s="255">
        <v>0.043472222222222225</v>
      </c>
      <c r="M1050" s="208"/>
      <c r="N1050" s="485">
        <f>H1050+I1050+J1050+K1050+L1050+M1050</f>
        <v>0.043472222222222225</v>
      </c>
      <c r="O1050" s="424"/>
      <c r="P1050" s="199"/>
      <c r="Q1050" s="205"/>
      <c r="R1050" s="458"/>
      <c r="S1050" s="200">
        <v>1</v>
      </c>
      <c r="T1050" s="200"/>
      <c r="U1050" s="474">
        <f t="shared" si="44"/>
        <v>1</v>
      </c>
      <c r="V1050" s="359">
        <v>1</v>
      </c>
      <c r="W1050" s="359">
        <f t="shared" si="45"/>
        <v>1</v>
      </c>
      <c r="X1050" s="359"/>
      <c r="Y1050" s="359"/>
      <c r="Z1050" s="359"/>
      <c r="AA1050" s="359"/>
      <c r="AB1050" s="359"/>
      <c r="AC1050" s="359"/>
      <c r="AD1050" s="359"/>
    </row>
    <row r="1051" spans="1:30" s="217" customFormat="1" ht="12">
      <c r="A1051" s="383">
        <f t="shared" si="46"/>
        <v>1047</v>
      </c>
      <c r="B1051" s="362" t="s">
        <v>3540</v>
      </c>
      <c r="C1051" s="362" t="s">
        <v>3765</v>
      </c>
      <c r="D1051" s="362" t="s">
        <v>1104</v>
      </c>
      <c r="E1051" s="362">
        <v>1946</v>
      </c>
      <c r="F1051" s="362" t="s">
        <v>390</v>
      </c>
      <c r="G1051" s="362" t="s">
        <v>2872</v>
      </c>
      <c r="H1051" s="203"/>
      <c r="I1051" s="207"/>
      <c r="J1051" s="227"/>
      <c r="K1051" s="446"/>
      <c r="L1051" s="255">
        <v>0.043506944444444445</v>
      </c>
      <c r="M1051" s="198"/>
      <c r="N1051" s="485">
        <f>H1051+I1051+J1051+K1051+L1051+M1051</f>
        <v>0.043506944444444445</v>
      </c>
      <c r="O1051" s="424"/>
      <c r="P1051" s="199"/>
      <c r="Q1051" s="205"/>
      <c r="R1051" s="458"/>
      <c r="S1051" s="200">
        <v>1</v>
      </c>
      <c r="T1051" s="200"/>
      <c r="U1051" s="474">
        <f t="shared" si="44"/>
        <v>1</v>
      </c>
      <c r="V1051" s="359">
        <v>1</v>
      </c>
      <c r="W1051" s="359">
        <f t="shared" si="45"/>
        <v>1</v>
      </c>
      <c r="X1051" s="359"/>
      <c r="Y1051" s="359"/>
      <c r="Z1051" s="359"/>
      <c r="AA1051" s="359"/>
      <c r="AB1051" s="359"/>
      <c r="AC1051" s="359"/>
      <c r="AD1051" s="359"/>
    </row>
    <row r="1052" spans="1:30" s="217" customFormat="1" ht="12">
      <c r="A1052" s="383">
        <f t="shared" si="46"/>
        <v>1048</v>
      </c>
      <c r="B1052" s="361" t="s">
        <v>3528</v>
      </c>
      <c r="C1052" s="361" t="s">
        <v>104</v>
      </c>
      <c r="D1052" s="362" t="s">
        <v>1104</v>
      </c>
      <c r="E1052" s="361">
        <v>1946</v>
      </c>
      <c r="F1052" s="361" t="s">
        <v>390</v>
      </c>
      <c r="G1052" s="361" t="s">
        <v>1353</v>
      </c>
      <c r="H1052" s="211"/>
      <c r="I1052" s="196"/>
      <c r="J1052" s="227"/>
      <c r="K1052" s="446"/>
      <c r="L1052" s="255">
        <v>0.04356481481481481</v>
      </c>
      <c r="M1052" s="198"/>
      <c r="N1052" s="485">
        <f>H1052+I1052+J1052+K1052+L1052+M1052</f>
        <v>0.04356481481481481</v>
      </c>
      <c r="O1052" s="424"/>
      <c r="P1052" s="199"/>
      <c r="Q1052" s="205"/>
      <c r="R1052" s="458"/>
      <c r="S1052" s="200">
        <v>1</v>
      </c>
      <c r="T1052" s="200"/>
      <c r="U1052" s="474">
        <f t="shared" si="44"/>
        <v>1</v>
      </c>
      <c r="V1052" s="359">
        <v>1</v>
      </c>
      <c r="W1052" s="359">
        <f t="shared" si="45"/>
        <v>1</v>
      </c>
      <c r="X1052" s="359"/>
      <c r="Y1052" s="359"/>
      <c r="Z1052" s="359"/>
      <c r="AA1052" s="359"/>
      <c r="AB1052" s="359"/>
      <c r="AC1052" s="359"/>
      <c r="AD1052" s="359"/>
    </row>
    <row r="1053" spans="1:30" s="319" customFormat="1" ht="12">
      <c r="A1053" s="337">
        <f t="shared" si="46"/>
        <v>1049</v>
      </c>
      <c r="B1053" s="324" t="s">
        <v>3544</v>
      </c>
      <c r="C1053" s="324" t="s">
        <v>3738</v>
      </c>
      <c r="D1053" s="324" t="s">
        <v>1103</v>
      </c>
      <c r="E1053" s="324">
        <v>1981</v>
      </c>
      <c r="F1053" s="324" t="s">
        <v>390</v>
      </c>
      <c r="G1053" s="324" t="s">
        <v>1610</v>
      </c>
      <c r="H1053" s="206"/>
      <c r="I1053" s="244"/>
      <c r="J1053" s="229"/>
      <c r="K1053" s="448"/>
      <c r="L1053" s="270">
        <v>0.04370370370370371</v>
      </c>
      <c r="M1053" s="283"/>
      <c r="N1053" s="486">
        <f>H1053+I1053+J1053+K1053+L1053+M1053</f>
        <v>0.04370370370370371</v>
      </c>
      <c r="O1053" s="427"/>
      <c r="P1053" s="245"/>
      <c r="Q1053" s="247"/>
      <c r="R1053" s="460"/>
      <c r="S1053" s="214">
        <v>1</v>
      </c>
      <c r="T1053" s="214"/>
      <c r="U1053" s="475">
        <f t="shared" si="44"/>
        <v>1</v>
      </c>
      <c r="V1053" s="334">
        <v>1</v>
      </c>
      <c r="W1053" s="359">
        <f t="shared" si="45"/>
        <v>1</v>
      </c>
      <c r="X1053" s="317"/>
      <c r="Y1053" s="317"/>
      <c r="Z1053" s="317"/>
      <c r="AA1053" s="317"/>
      <c r="AB1053" s="317"/>
      <c r="AC1053" s="317"/>
      <c r="AD1053" s="317"/>
    </row>
    <row r="1054" spans="1:30" s="217" customFormat="1" ht="12">
      <c r="A1054" s="383">
        <f t="shared" si="46"/>
        <v>1050</v>
      </c>
      <c r="B1054" s="378" t="s">
        <v>3554</v>
      </c>
      <c r="C1054" s="378" t="s">
        <v>3852</v>
      </c>
      <c r="D1054" s="362" t="s">
        <v>1104</v>
      </c>
      <c r="E1054" s="378">
        <v>1974</v>
      </c>
      <c r="F1054" s="362" t="s">
        <v>390</v>
      </c>
      <c r="G1054" s="378" t="s">
        <v>3775</v>
      </c>
      <c r="H1054" s="211"/>
      <c r="I1054" s="207"/>
      <c r="J1054" s="227"/>
      <c r="K1054" s="446"/>
      <c r="L1054" s="255">
        <v>0.04400462962962962</v>
      </c>
      <c r="M1054" s="198"/>
      <c r="N1054" s="485">
        <f>H1054+I1054+J1054+K1054+L1054+M1054</f>
        <v>0.04400462962962962</v>
      </c>
      <c r="O1054" s="429"/>
      <c r="P1054" s="277"/>
      <c r="Q1054" s="279"/>
      <c r="R1054" s="464"/>
      <c r="S1054" s="271">
        <v>1</v>
      </c>
      <c r="T1054" s="271"/>
      <c r="U1054" s="474">
        <f t="shared" si="44"/>
        <v>1</v>
      </c>
      <c r="V1054" s="359">
        <v>1</v>
      </c>
      <c r="W1054" s="359">
        <f t="shared" si="45"/>
        <v>1</v>
      </c>
      <c r="X1054" s="359"/>
      <c r="Y1054" s="359"/>
      <c r="Z1054" s="359"/>
      <c r="AA1054" s="359"/>
      <c r="AB1054" s="359"/>
      <c r="AC1054" s="359"/>
      <c r="AD1054" s="359"/>
    </row>
    <row r="1055" spans="1:30" s="319" customFormat="1" ht="12">
      <c r="A1055" s="337">
        <f t="shared" si="46"/>
        <v>1051</v>
      </c>
      <c r="B1055" s="321" t="s">
        <v>184</v>
      </c>
      <c r="C1055" s="321" t="s">
        <v>185</v>
      </c>
      <c r="D1055" s="321" t="s">
        <v>1103</v>
      </c>
      <c r="E1055" s="321">
        <v>1983</v>
      </c>
      <c r="F1055" s="322" t="s">
        <v>390</v>
      </c>
      <c r="G1055" s="321" t="s">
        <v>186</v>
      </c>
      <c r="H1055" s="206"/>
      <c r="I1055" s="201">
        <v>0.04428240740740741</v>
      </c>
      <c r="J1055" s="228"/>
      <c r="K1055" s="447"/>
      <c r="L1055" s="299"/>
      <c r="M1055" s="198"/>
      <c r="N1055" s="486">
        <f>H1055+I1055+J1055+K1055+L1055+M1055</f>
        <v>0.04428240740740741</v>
      </c>
      <c r="O1055" s="430"/>
      <c r="P1055" s="305">
        <v>1</v>
      </c>
      <c r="Q1055" s="309"/>
      <c r="R1055" s="465"/>
      <c r="S1055" s="278"/>
      <c r="T1055" s="271"/>
      <c r="U1055" s="472">
        <f t="shared" si="44"/>
        <v>1</v>
      </c>
      <c r="V1055" s="316">
        <v>1</v>
      </c>
      <c r="W1055" s="359">
        <f t="shared" si="45"/>
        <v>1</v>
      </c>
      <c r="X1055" s="317"/>
      <c r="Y1055" s="317"/>
      <c r="Z1055" s="317"/>
      <c r="AA1055" s="317"/>
      <c r="AB1055" s="317"/>
      <c r="AC1055" s="317"/>
      <c r="AD1055" s="317"/>
    </row>
    <row r="1056" spans="1:30" s="336" customFormat="1" ht="12">
      <c r="A1056" s="320">
        <f t="shared" si="46"/>
        <v>1052</v>
      </c>
      <c r="B1056" s="324" t="s">
        <v>1885</v>
      </c>
      <c r="C1056" s="324" t="s">
        <v>1932</v>
      </c>
      <c r="D1056" s="324" t="s">
        <v>1103</v>
      </c>
      <c r="E1056" s="324" t="s">
        <v>3725</v>
      </c>
      <c r="F1056" s="324" t="s">
        <v>390</v>
      </c>
      <c r="G1056" s="324" t="s">
        <v>1886</v>
      </c>
      <c r="H1056" s="206"/>
      <c r="I1056" s="210"/>
      <c r="J1056" s="228"/>
      <c r="K1056" s="447">
        <v>0.044398148148148145</v>
      </c>
      <c r="L1056" s="299"/>
      <c r="M1056" s="198"/>
      <c r="N1056" s="486">
        <f>H1056+I1056+J1056+K1056+L1056+M1056</f>
        <v>0.044398148148148145</v>
      </c>
      <c r="O1056" s="430"/>
      <c r="P1056" s="305"/>
      <c r="Q1056" s="309"/>
      <c r="R1056" s="465">
        <v>1</v>
      </c>
      <c r="S1056" s="278"/>
      <c r="T1056" s="271"/>
      <c r="U1056" s="472">
        <f t="shared" si="44"/>
        <v>1</v>
      </c>
      <c r="V1056" s="317">
        <v>1</v>
      </c>
      <c r="W1056" s="359">
        <f t="shared" si="45"/>
        <v>1</v>
      </c>
      <c r="X1056" s="334"/>
      <c r="Y1056" s="334"/>
      <c r="Z1056" s="334"/>
      <c r="AA1056" s="334"/>
      <c r="AB1056" s="334"/>
      <c r="AC1056" s="334"/>
      <c r="AD1056" s="334"/>
    </row>
    <row r="1057" spans="1:30" s="319" customFormat="1" ht="12">
      <c r="A1057" s="337">
        <f t="shared" si="46"/>
        <v>1053</v>
      </c>
      <c r="B1057" s="212" t="s">
        <v>3562</v>
      </c>
      <c r="C1057" s="212" t="s">
        <v>1404</v>
      </c>
      <c r="D1057" s="324" t="s">
        <v>1103</v>
      </c>
      <c r="E1057" s="330">
        <v>1970</v>
      </c>
      <c r="F1057" s="212" t="s">
        <v>390</v>
      </c>
      <c r="G1057" s="212" t="s">
        <v>3754</v>
      </c>
      <c r="H1057" s="436"/>
      <c r="I1057" s="245"/>
      <c r="J1057" s="229"/>
      <c r="K1057" s="448"/>
      <c r="L1057" s="300">
        <v>0.04442129629629629</v>
      </c>
      <c r="M1057" s="208"/>
      <c r="N1057" s="486">
        <f>H1057+I1057+J1057+K1057+L1057+M1057</f>
        <v>0.04442129629629629</v>
      </c>
      <c r="O1057" s="432"/>
      <c r="P1057" s="307"/>
      <c r="Q1057" s="310"/>
      <c r="R1057" s="466"/>
      <c r="S1057" s="278">
        <v>1</v>
      </c>
      <c r="T1057" s="271"/>
      <c r="U1057" s="475">
        <f t="shared" si="44"/>
        <v>1</v>
      </c>
      <c r="V1057" s="317">
        <v>1</v>
      </c>
      <c r="W1057" s="359">
        <f t="shared" si="45"/>
        <v>1</v>
      </c>
      <c r="X1057" s="317"/>
      <c r="Y1057" s="317"/>
      <c r="Z1057" s="317"/>
      <c r="AA1057" s="317"/>
      <c r="AB1057" s="317"/>
      <c r="AC1057" s="317"/>
      <c r="AD1057" s="317"/>
    </row>
    <row r="1058" spans="1:30" s="217" customFormat="1" ht="12">
      <c r="A1058" s="383">
        <f t="shared" si="46"/>
        <v>1054</v>
      </c>
      <c r="B1058" s="375" t="s">
        <v>3558</v>
      </c>
      <c r="C1058" s="375" t="s">
        <v>3728</v>
      </c>
      <c r="D1058" s="375" t="s">
        <v>1104</v>
      </c>
      <c r="E1058" s="375">
        <v>1973</v>
      </c>
      <c r="F1058" s="361" t="s">
        <v>390</v>
      </c>
      <c r="G1058" s="375" t="s">
        <v>71</v>
      </c>
      <c r="H1058" s="203"/>
      <c r="I1058" s="223"/>
      <c r="J1058" s="227"/>
      <c r="K1058" s="446"/>
      <c r="L1058" s="255">
        <v>0.04457175925925926</v>
      </c>
      <c r="M1058" s="198"/>
      <c r="N1058" s="485">
        <f>H1058+I1058+J1058+K1058+L1058+M1058</f>
        <v>0.04457175925925926</v>
      </c>
      <c r="O1058" s="429"/>
      <c r="P1058" s="277"/>
      <c r="Q1058" s="279"/>
      <c r="R1058" s="464"/>
      <c r="S1058" s="271">
        <v>1</v>
      </c>
      <c r="T1058" s="271"/>
      <c r="U1058" s="474">
        <f t="shared" si="44"/>
        <v>1</v>
      </c>
      <c r="V1058" s="359">
        <v>1</v>
      </c>
      <c r="W1058" s="359">
        <f t="shared" si="45"/>
        <v>1</v>
      </c>
      <c r="X1058" s="359"/>
      <c r="Y1058" s="359"/>
      <c r="Z1058" s="359"/>
      <c r="AA1058" s="359"/>
      <c r="AB1058" s="359"/>
      <c r="AC1058" s="359"/>
      <c r="AD1058" s="359"/>
    </row>
    <row r="1059" spans="1:30" s="319" customFormat="1" ht="12">
      <c r="A1059" s="337">
        <f t="shared" si="46"/>
        <v>1055</v>
      </c>
      <c r="B1059" s="324" t="s">
        <v>3565</v>
      </c>
      <c r="C1059" s="324" t="s">
        <v>257</v>
      </c>
      <c r="D1059" s="324" t="s">
        <v>1103</v>
      </c>
      <c r="E1059" s="324">
        <v>1976</v>
      </c>
      <c r="F1059" s="324" t="s">
        <v>390</v>
      </c>
      <c r="G1059" s="324" t="s">
        <v>3758</v>
      </c>
      <c r="H1059" s="206"/>
      <c r="I1059" s="244"/>
      <c r="J1059" s="229"/>
      <c r="K1059" s="448"/>
      <c r="L1059" s="270">
        <v>0.044652777777777784</v>
      </c>
      <c r="M1059" s="283"/>
      <c r="N1059" s="486">
        <f>H1059+I1059+J1059+K1059+L1059+M1059</f>
        <v>0.044652777777777784</v>
      </c>
      <c r="O1059" s="432"/>
      <c r="P1059" s="307"/>
      <c r="Q1059" s="310"/>
      <c r="R1059" s="466"/>
      <c r="S1059" s="272">
        <v>1</v>
      </c>
      <c r="T1059" s="272"/>
      <c r="U1059" s="475">
        <f t="shared" si="44"/>
        <v>1</v>
      </c>
      <c r="V1059" s="334">
        <v>1</v>
      </c>
      <c r="W1059" s="359">
        <f t="shared" si="45"/>
        <v>1</v>
      </c>
      <c r="X1059" s="317"/>
      <c r="Y1059" s="317"/>
      <c r="Z1059" s="317"/>
      <c r="AA1059" s="317"/>
      <c r="AB1059" s="317"/>
      <c r="AC1059" s="317"/>
      <c r="AD1059" s="317"/>
    </row>
    <row r="1060" spans="1:30" s="217" customFormat="1" ht="12">
      <c r="A1060" s="383">
        <f t="shared" si="46"/>
        <v>1056</v>
      </c>
      <c r="B1060" s="361" t="s">
        <v>3572</v>
      </c>
      <c r="C1060" s="361" t="s">
        <v>3857</v>
      </c>
      <c r="D1060" s="362" t="s">
        <v>1104</v>
      </c>
      <c r="E1060" s="361">
        <v>1954</v>
      </c>
      <c r="F1060" s="361" t="s">
        <v>390</v>
      </c>
      <c r="G1060" s="361" t="s">
        <v>3801</v>
      </c>
      <c r="H1060" s="203"/>
      <c r="I1060" s="196"/>
      <c r="J1060" s="227"/>
      <c r="K1060" s="446"/>
      <c r="L1060" s="255">
        <v>0.04473379629629629</v>
      </c>
      <c r="M1060" s="198"/>
      <c r="N1060" s="485">
        <f>H1060+I1060+J1060+K1060+L1060+M1060</f>
        <v>0.04473379629629629</v>
      </c>
      <c r="O1060" s="429"/>
      <c r="P1060" s="277"/>
      <c r="Q1060" s="279"/>
      <c r="R1060" s="464"/>
      <c r="S1060" s="271">
        <v>1</v>
      </c>
      <c r="T1060" s="271"/>
      <c r="U1060" s="474">
        <f t="shared" si="44"/>
        <v>1</v>
      </c>
      <c r="V1060" s="359">
        <v>1</v>
      </c>
      <c r="W1060" s="359">
        <f t="shared" si="45"/>
        <v>1</v>
      </c>
      <c r="X1060" s="359"/>
      <c r="Y1060" s="359"/>
      <c r="Z1060" s="359"/>
      <c r="AA1060" s="359"/>
      <c r="AB1060" s="359"/>
      <c r="AC1060" s="359"/>
      <c r="AD1060" s="359"/>
    </row>
    <row r="1061" spans="1:30" s="217" customFormat="1" ht="12">
      <c r="A1061" s="383">
        <f t="shared" si="46"/>
        <v>1057</v>
      </c>
      <c r="B1061" s="361" t="s">
        <v>1391</v>
      </c>
      <c r="C1061" s="361" t="s">
        <v>3800</v>
      </c>
      <c r="D1061" s="362" t="s">
        <v>1104</v>
      </c>
      <c r="E1061" s="361" t="s">
        <v>3820</v>
      </c>
      <c r="F1061" s="361" t="s">
        <v>390</v>
      </c>
      <c r="G1061" s="361" t="s">
        <v>1392</v>
      </c>
      <c r="H1061" s="203"/>
      <c r="I1061" s="196"/>
      <c r="J1061" s="227">
        <v>0.04473379629629629</v>
      </c>
      <c r="K1061" s="446"/>
      <c r="L1061" s="198"/>
      <c r="M1061" s="198"/>
      <c r="N1061" s="485">
        <f>H1061+I1061+J1061+K1061+L1061+M1061</f>
        <v>0.04473379629629629</v>
      </c>
      <c r="O1061" s="429"/>
      <c r="P1061" s="277"/>
      <c r="Q1061" s="279">
        <v>1</v>
      </c>
      <c r="R1061" s="464"/>
      <c r="S1061" s="271"/>
      <c r="T1061" s="271"/>
      <c r="U1061" s="474">
        <f t="shared" si="44"/>
        <v>1</v>
      </c>
      <c r="V1061" s="358">
        <v>1</v>
      </c>
      <c r="W1061" s="359">
        <f t="shared" si="45"/>
        <v>1</v>
      </c>
      <c r="X1061" s="359"/>
      <c r="Y1061" s="359"/>
      <c r="Z1061" s="359"/>
      <c r="AA1061" s="359"/>
      <c r="AB1061" s="359"/>
      <c r="AC1061" s="359"/>
      <c r="AD1061" s="359"/>
    </row>
    <row r="1062" spans="1:30" s="319" customFormat="1" ht="12">
      <c r="A1062" s="337">
        <f t="shared" si="46"/>
        <v>1058</v>
      </c>
      <c r="B1062" s="324" t="s">
        <v>1933</v>
      </c>
      <c r="C1062" s="324" t="s">
        <v>1934</v>
      </c>
      <c r="D1062" s="324" t="s">
        <v>1103</v>
      </c>
      <c r="E1062" s="324" t="s">
        <v>34</v>
      </c>
      <c r="F1062" s="324" t="s">
        <v>390</v>
      </c>
      <c r="G1062" s="324" t="s">
        <v>1935</v>
      </c>
      <c r="H1062" s="206"/>
      <c r="I1062" s="210"/>
      <c r="J1062" s="228"/>
      <c r="K1062" s="447">
        <v>0.04489583333333333</v>
      </c>
      <c r="L1062" s="299"/>
      <c r="M1062" s="198"/>
      <c r="N1062" s="486">
        <f>H1062+I1062+J1062+K1062+L1062+M1062</f>
        <v>0.04489583333333333</v>
      </c>
      <c r="O1062" s="430"/>
      <c r="P1062" s="305"/>
      <c r="Q1062" s="309"/>
      <c r="R1062" s="465">
        <v>1</v>
      </c>
      <c r="S1062" s="278"/>
      <c r="T1062" s="271"/>
      <c r="U1062" s="472">
        <f t="shared" si="44"/>
        <v>1</v>
      </c>
      <c r="V1062" s="317">
        <v>1</v>
      </c>
      <c r="W1062" s="359">
        <f t="shared" si="45"/>
        <v>1</v>
      </c>
      <c r="X1062" s="317"/>
      <c r="Y1062" s="317"/>
      <c r="Z1062" s="317"/>
      <c r="AA1062" s="317"/>
      <c r="AB1062" s="317"/>
      <c r="AC1062" s="317"/>
      <c r="AD1062" s="317"/>
    </row>
    <row r="1063" spans="1:30" s="217" customFormat="1" ht="12">
      <c r="A1063" s="383">
        <f t="shared" si="46"/>
        <v>1059</v>
      </c>
      <c r="B1063" s="362" t="s">
        <v>3582</v>
      </c>
      <c r="C1063" s="362" t="s">
        <v>36</v>
      </c>
      <c r="D1063" s="362" t="s">
        <v>1104</v>
      </c>
      <c r="E1063" s="362">
        <v>1966</v>
      </c>
      <c r="F1063" s="362" t="s">
        <v>390</v>
      </c>
      <c r="G1063" s="362" t="s">
        <v>323</v>
      </c>
      <c r="H1063" s="203"/>
      <c r="I1063" s="284"/>
      <c r="J1063" s="282"/>
      <c r="K1063" s="449"/>
      <c r="L1063" s="280">
        <v>0.045023148148148145</v>
      </c>
      <c r="M1063" s="273"/>
      <c r="N1063" s="485">
        <f>H1063+I1063+J1063+K1063+L1063+M1063</f>
        <v>0.045023148148148145</v>
      </c>
      <c r="O1063" s="431"/>
      <c r="P1063" s="308"/>
      <c r="Q1063" s="311"/>
      <c r="R1063" s="467"/>
      <c r="S1063" s="306">
        <v>1</v>
      </c>
      <c r="T1063" s="306"/>
      <c r="U1063" s="474">
        <f t="shared" si="44"/>
        <v>1</v>
      </c>
      <c r="V1063" s="359">
        <v>1</v>
      </c>
      <c r="W1063" s="359">
        <f t="shared" si="45"/>
        <v>1</v>
      </c>
      <c r="X1063" s="359"/>
      <c r="Y1063" s="359"/>
      <c r="Z1063" s="359"/>
      <c r="AA1063" s="359"/>
      <c r="AB1063" s="359"/>
      <c r="AC1063" s="359"/>
      <c r="AD1063" s="359"/>
    </row>
    <row r="1064" spans="1:30" s="217" customFormat="1" ht="12">
      <c r="A1064" s="383">
        <f t="shared" si="46"/>
        <v>1060</v>
      </c>
      <c r="B1064" s="362" t="s">
        <v>3577</v>
      </c>
      <c r="C1064" s="362" t="s">
        <v>3836</v>
      </c>
      <c r="D1064" s="362" t="s">
        <v>1104</v>
      </c>
      <c r="E1064" s="362">
        <v>1964</v>
      </c>
      <c r="F1064" s="362" t="s">
        <v>390</v>
      </c>
      <c r="G1064" s="362" t="s">
        <v>2888</v>
      </c>
      <c r="H1064" s="203"/>
      <c r="I1064" s="281"/>
      <c r="J1064" s="282"/>
      <c r="K1064" s="449"/>
      <c r="L1064" s="280">
        <v>0.04515046296296296</v>
      </c>
      <c r="M1064" s="273"/>
      <c r="N1064" s="485">
        <f>H1064+I1064+J1064+K1064+L1064+M1064</f>
        <v>0.04515046296296296</v>
      </c>
      <c r="O1064" s="431"/>
      <c r="P1064" s="308"/>
      <c r="Q1064" s="311"/>
      <c r="R1064" s="467"/>
      <c r="S1064" s="306">
        <v>1</v>
      </c>
      <c r="T1064" s="306"/>
      <c r="U1064" s="476">
        <f t="shared" si="44"/>
        <v>1</v>
      </c>
      <c r="V1064" s="366">
        <v>1</v>
      </c>
      <c r="W1064" s="359">
        <f t="shared" si="45"/>
        <v>1</v>
      </c>
      <c r="X1064" s="359"/>
      <c r="Y1064" s="359"/>
      <c r="Z1064" s="359"/>
      <c r="AA1064" s="359"/>
      <c r="AB1064" s="359"/>
      <c r="AC1064" s="359"/>
      <c r="AD1064" s="359"/>
    </row>
    <row r="1065" spans="1:30" s="336" customFormat="1" ht="12">
      <c r="A1065" s="320">
        <f t="shared" si="46"/>
        <v>1061</v>
      </c>
      <c r="B1065" s="324" t="s">
        <v>3587</v>
      </c>
      <c r="C1065" s="324" t="s">
        <v>517</v>
      </c>
      <c r="D1065" s="324" t="s">
        <v>1103</v>
      </c>
      <c r="E1065" s="324">
        <v>1974</v>
      </c>
      <c r="F1065" s="324" t="s">
        <v>390</v>
      </c>
      <c r="G1065" s="324" t="s">
        <v>182</v>
      </c>
      <c r="H1065" s="206"/>
      <c r="I1065" s="244"/>
      <c r="J1065" s="229"/>
      <c r="K1065" s="448"/>
      <c r="L1065" s="270">
        <v>0.045173611111111116</v>
      </c>
      <c r="M1065" s="283"/>
      <c r="N1065" s="486">
        <f>H1065+I1065+J1065+K1065+L1065+M1065</f>
        <v>0.045173611111111116</v>
      </c>
      <c r="O1065" s="432"/>
      <c r="P1065" s="307"/>
      <c r="Q1065" s="310"/>
      <c r="R1065" s="466"/>
      <c r="S1065" s="272">
        <v>1</v>
      </c>
      <c r="T1065" s="272"/>
      <c r="U1065" s="475">
        <f t="shared" si="44"/>
        <v>1</v>
      </c>
      <c r="V1065" s="334">
        <v>1</v>
      </c>
      <c r="W1065" s="359">
        <f t="shared" si="45"/>
        <v>1</v>
      </c>
      <c r="X1065" s="334"/>
      <c r="Y1065" s="334"/>
      <c r="Z1065" s="334"/>
      <c r="AA1065" s="334"/>
      <c r="AB1065" s="334"/>
      <c r="AC1065" s="334"/>
      <c r="AD1065" s="334"/>
    </row>
    <row r="1066" spans="1:30" s="336" customFormat="1" ht="12">
      <c r="A1066" s="337">
        <f t="shared" si="46"/>
        <v>1062</v>
      </c>
      <c r="B1066" s="324" t="s">
        <v>1885</v>
      </c>
      <c r="C1066" s="324" t="s">
        <v>1936</v>
      </c>
      <c r="D1066" s="324" t="s">
        <v>1103</v>
      </c>
      <c r="E1066" s="324" t="s">
        <v>244</v>
      </c>
      <c r="F1066" s="324" t="s">
        <v>390</v>
      </c>
      <c r="G1066" s="324" t="s">
        <v>1886</v>
      </c>
      <c r="H1066" s="206"/>
      <c r="I1066" s="210"/>
      <c r="J1066" s="228"/>
      <c r="K1066" s="447">
        <v>0.0452199074074074</v>
      </c>
      <c r="L1066" s="299"/>
      <c r="M1066" s="198"/>
      <c r="N1066" s="486">
        <f>H1066+I1066+J1066+K1066+L1066+M1066</f>
        <v>0.0452199074074074</v>
      </c>
      <c r="O1066" s="430"/>
      <c r="P1066" s="305"/>
      <c r="Q1066" s="309"/>
      <c r="R1066" s="465">
        <v>1</v>
      </c>
      <c r="S1066" s="278"/>
      <c r="T1066" s="271"/>
      <c r="U1066" s="472">
        <f t="shared" si="44"/>
        <v>1</v>
      </c>
      <c r="V1066" s="316">
        <v>1</v>
      </c>
      <c r="W1066" s="359">
        <f t="shared" si="45"/>
        <v>1</v>
      </c>
      <c r="X1066" s="334"/>
      <c r="Y1066" s="334"/>
      <c r="Z1066" s="334"/>
      <c r="AA1066" s="334"/>
      <c r="AB1066" s="334"/>
      <c r="AC1066" s="334"/>
      <c r="AD1066" s="334"/>
    </row>
    <row r="1067" spans="1:30" s="217" customFormat="1" ht="12">
      <c r="A1067" s="383">
        <f t="shared" si="46"/>
        <v>1063</v>
      </c>
      <c r="B1067" s="361" t="s">
        <v>267</v>
      </c>
      <c r="C1067" s="361" t="s">
        <v>3718</v>
      </c>
      <c r="D1067" s="362" t="s">
        <v>1104</v>
      </c>
      <c r="E1067" s="361" t="s">
        <v>19</v>
      </c>
      <c r="F1067" s="361" t="s">
        <v>390</v>
      </c>
      <c r="G1067" s="361" t="s">
        <v>1184</v>
      </c>
      <c r="H1067" s="203"/>
      <c r="I1067" s="196"/>
      <c r="J1067" s="227"/>
      <c r="K1067" s="446">
        <v>0.04532407407407407</v>
      </c>
      <c r="L1067" s="198"/>
      <c r="M1067" s="198"/>
      <c r="N1067" s="485">
        <f>H1067+I1067+J1067+K1067+L1067+M1067</f>
        <v>0.04532407407407407</v>
      </c>
      <c r="O1067" s="429"/>
      <c r="P1067" s="277"/>
      <c r="Q1067" s="279"/>
      <c r="R1067" s="464">
        <v>1</v>
      </c>
      <c r="S1067" s="271"/>
      <c r="T1067" s="271"/>
      <c r="U1067" s="474">
        <f t="shared" si="44"/>
        <v>1</v>
      </c>
      <c r="V1067" s="358">
        <v>1</v>
      </c>
      <c r="W1067" s="359">
        <f t="shared" si="45"/>
        <v>1</v>
      </c>
      <c r="X1067" s="359"/>
      <c r="Y1067" s="359"/>
      <c r="Z1067" s="359"/>
      <c r="AA1067" s="359"/>
      <c r="AB1067" s="359"/>
      <c r="AC1067" s="359"/>
      <c r="AD1067" s="359"/>
    </row>
    <row r="1068" spans="1:30" s="217" customFormat="1" ht="12">
      <c r="A1068" s="383">
        <f t="shared" si="46"/>
        <v>1064</v>
      </c>
      <c r="B1068" s="361" t="s">
        <v>1361</v>
      </c>
      <c r="C1068" s="361" t="s">
        <v>69</v>
      </c>
      <c r="D1068" s="362" t="s">
        <v>1104</v>
      </c>
      <c r="E1068" s="361" t="s">
        <v>19</v>
      </c>
      <c r="F1068" s="361" t="s">
        <v>390</v>
      </c>
      <c r="G1068" s="361" t="s">
        <v>1937</v>
      </c>
      <c r="H1068" s="203"/>
      <c r="I1068" s="196"/>
      <c r="J1068" s="227"/>
      <c r="K1068" s="446">
        <v>0.045335648148148146</v>
      </c>
      <c r="L1068" s="198"/>
      <c r="M1068" s="198"/>
      <c r="N1068" s="485">
        <f>H1068+I1068+J1068+K1068+L1068+M1068</f>
        <v>0.045335648148148146</v>
      </c>
      <c r="O1068" s="429"/>
      <c r="P1068" s="277"/>
      <c r="Q1068" s="279"/>
      <c r="R1068" s="464">
        <v>1</v>
      </c>
      <c r="S1068" s="271"/>
      <c r="T1068" s="271"/>
      <c r="U1068" s="474">
        <f t="shared" si="44"/>
        <v>1</v>
      </c>
      <c r="V1068" s="358">
        <v>1</v>
      </c>
      <c r="W1068" s="359">
        <f t="shared" si="45"/>
        <v>1</v>
      </c>
      <c r="X1068" s="359"/>
      <c r="Y1068" s="359"/>
      <c r="Z1068" s="359"/>
      <c r="AA1068" s="359"/>
      <c r="AB1068" s="359"/>
      <c r="AC1068" s="359"/>
      <c r="AD1068" s="359"/>
    </row>
    <row r="1069" spans="1:30" s="217" customFormat="1" ht="12">
      <c r="A1069" s="383">
        <f t="shared" si="46"/>
        <v>1065</v>
      </c>
      <c r="B1069" s="361" t="s">
        <v>3592</v>
      </c>
      <c r="C1069" s="361" t="s">
        <v>104</v>
      </c>
      <c r="D1069" s="362" t="s">
        <v>1104</v>
      </c>
      <c r="E1069" s="361">
        <v>1950</v>
      </c>
      <c r="F1069" s="361" t="s">
        <v>390</v>
      </c>
      <c r="G1069" s="361" t="s">
        <v>726</v>
      </c>
      <c r="H1069" s="203"/>
      <c r="I1069" s="196"/>
      <c r="J1069" s="227"/>
      <c r="K1069" s="446"/>
      <c r="L1069" s="255">
        <v>0.045347222222222226</v>
      </c>
      <c r="M1069" s="198"/>
      <c r="N1069" s="485">
        <f>H1069+I1069+J1069+K1069+L1069+M1069</f>
        <v>0.045347222222222226</v>
      </c>
      <c r="O1069" s="429"/>
      <c r="P1069" s="277"/>
      <c r="Q1069" s="279"/>
      <c r="R1069" s="464"/>
      <c r="S1069" s="271">
        <v>1</v>
      </c>
      <c r="T1069" s="271"/>
      <c r="U1069" s="474">
        <f t="shared" si="44"/>
        <v>1</v>
      </c>
      <c r="V1069" s="359">
        <v>1</v>
      </c>
      <c r="W1069" s="359">
        <f t="shared" si="45"/>
        <v>1</v>
      </c>
      <c r="X1069" s="359"/>
      <c r="Y1069" s="359"/>
      <c r="Z1069" s="359"/>
      <c r="AA1069" s="359"/>
      <c r="AB1069" s="359"/>
      <c r="AC1069" s="359"/>
      <c r="AD1069" s="359"/>
    </row>
    <row r="1070" spans="1:30" s="217" customFormat="1" ht="12">
      <c r="A1070" s="383">
        <f t="shared" si="46"/>
        <v>1066</v>
      </c>
      <c r="B1070" s="208" t="s">
        <v>3596</v>
      </c>
      <c r="C1070" s="208" t="s">
        <v>3857</v>
      </c>
      <c r="D1070" s="208" t="s">
        <v>1104</v>
      </c>
      <c r="E1070" s="372">
        <v>1954</v>
      </c>
      <c r="F1070" s="208" t="s">
        <v>390</v>
      </c>
      <c r="G1070" s="208" t="s">
        <v>1884</v>
      </c>
      <c r="H1070" s="225"/>
      <c r="I1070" s="199"/>
      <c r="J1070" s="227"/>
      <c r="K1070" s="446"/>
      <c r="L1070" s="255">
        <v>0.04541666666666667</v>
      </c>
      <c r="M1070" s="208"/>
      <c r="N1070" s="485">
        <f>H1070+I1070+J1070+K1070+L1070+M1070</f>
        <v>0.04541666666666667</v>
      </c>
      <c r="O1070" s="429"/>
      <c r="P1070" s="277"/>
      <c r="Q1070" s="279"/>
      <c r="R1070" s="464"/>
      <c r="S1070" s="271">
        <v>1</v>
      </c>
      <c r="T1070" s="271"/>
      <c r="U1070" s="474">
        <f t="shared" si="44"/>
        <v>1</v>
      </c>
      <c r="V1070" s="359">
        <v>1</v>
      </c>
      <c r="W1070" s="359">
        <f t="shared" si="45"/>
        <v>1</v>
      </c>
      <c r="X1070" s="359"/>
      <c r="Y1070" s="359"/>
      <c r="Z1070" s="359"/>
      <c r="AA1070" s="359"/>
      <c r="AB1070" s="359"/>
      <c r="AC1070" s="359"/>
      <c r="AD1070" s="359"/>
    </row>
    <row r="1071" spans="1:30" s="217" customFormat="1" ht="12">
      <c r="A1071" s="383">
        <f t="shared" si="46"/>
        <v>1067</v>
      </c>
      <c r="B1071" s="362" t="s">
        <v>3599</v>
      </c>
      <c r="C1071" s="362" t="s">
        <v>2887</v>
      </c>
      <c r="D1071" s="362" t="s">
        <v>1104</v>
      </c>
      <c r="E1071" s="362">
        <v>1948</v>
      </c>
      <c r="F1071" s="362" t="s">
        <v>390</v>
      </c>
      <c r="G1071" s="362" t="s">
        <v>872</v>
      </c>
      <c r="H1071" s="203"/>
      <c r="I1071" s="207"/>
      <c r="J1071" s="227"/>
      <c r="K1071" s="446"/>
      <c r="L1071" s="255">
        <v>0.04565972222222223</v>
      </c>
      <c r="M1071" s="198"/>
      <c r="N1071" s="485">
        <f>H1071+I1071+J1071+K1071+L1071+M1071</f>
        <v>0.04565972222222223</v>
      </c>
      <c r="O1071" s="429"/>
      <c r="P1071" s="277"/>
      <c r="Q1071" s="279"/>
      <c r="R1071" s="464"/>
      <c r="S1071" s="271">
        <v>1</v>
      </c>
      <c r="T1071" s="271"/>
      <c r="U1071" s="474">
        <f t="shared" si="44"/>
        <v>1</v>
      </c>
      <c r="V1071" s="359">
        <v>1</v>
      </c>
      <c r="W1071" s="359">
        <f t="shared" si="45"/>
        <v>1</v>
      </c>
      <c r="X1071" s="359"/>
      <c r="Y1071" s="359"/>
      <c r="Z1071" s="359"/>
      <c r="AA1071" s="359"/>
      <c r="AB1071" s="359"/>
      <c r="AC1071" s="359"/>
      <c r="AD1071" s="359"/>
    </row>
    <row r="1072" spans="1:30" s="217" customFormat="1" ht="12">
      <c r="A1072" s="383">
        <f t="shared" si="46"/>
        <v>1068</v>
      </c>
      <c r="B1072" s="362" t="s">
        <v>3605</v>
      </c>
      <c r="C1072" s="362" t="s">
        <v>70</v>
      </c>
      <c r="D1072" s="362" t="s">
        <v>1104</v>
      </c>
      <c r="E1072" s="362">
        <v>1959</v>
      </c>
      <c r="F1072" s="362" t="s">
        <v>390</v>
      </c>
      <c r="G1072" s="362" t="s">
        <v>3754</v>
      </c>
      <c r="H1072" s="203"/>
      <c r="I1072" s="284"/>
      <c r="J1072" s="282"/>
      <c r="K1072" s="449"/>
      <c r="L1072" s="280">
        <v>0.04576388888888889</v>
      </c>
      <c r="M1072" s="273"/>
      <c r="N1072" s="485">
        <f>H1072+I1072+J1072+K1072+L1072+M1072</f>
        <v>0.04576388888888889</v>
      </c>
      <c r="O1072" s="431"/>
      <c r="P1072" s="308"/>
      <c r="Q1072" s="311"/>
      <c r="R1072" s="467"/>
      <c r="S1072" s="306">
        <v>1</v>
      </c>
      <c r="T1072" s="306"/>
      <c r="U1072" s="476">
        <f t="shared" si="44"/>
        <v>1</v>
      </c>
      <c r="V1072" s="366">
        <v>1</v>
      </c>
      <c r="W1072" s="359">
        <f t="shared" si="45"/>
        <v>1</v>
      </c>
      <c r="X1072" s="359"/>
      <c r="Y1072" s="359"/>
      <c r="Z1072" s="359"/>
      <c r="AA1072" s="359"/>
      <c r="AB1072" s="359"/>
      <c r="AC1072" s="359"/>
      <c r="AD1072" s="359"/>
    </row>
    <row r="1073" spans="1:30" s="217" customFormat="1" ht="12">
      <c r="A1073" s="383">
        <f t="shared" si="46"/>
        <v>1069</v>
      </c>
      <c r="B1073" s="361" t="s">
        <v>3246</v>
      </c>
      <c r="C1073" s="361" t="s">
        <v>108</v>
      </c>
      <c r="D1073" s="362" t="s">
        <v>1104</v>
      </c>
      <c r="E1073" s="361">
        <v>1984</v>
      </c>
      <c r="F1073" s="361" t="s">
        <v>390</v>
      </c>
      <c r="G1073" s="361" t="s">
        <v>3247</v>
      </c>
      <c r="H1073" s="203"/>
      <c r="I1073" s="196"/>
      <c r="J1073" s="227"/>
      <c r="K1073" s="446"/>
      <c r="L1073" s="255">
        <v>0.045844907407407404</v>
      </c>
      <c r="M1073" s="198"/>
      <c r="N1073" s="485">
        <f>H1073+I1073+J1073+K1073+L1073+M1073</f>
        <v>0.045844907407407404</v>
      </c>
      <c r="O1073" s="429"/>
      <c r="P1073" s="277"/>
      <c r="Q1073" s="279"/>
      <c r="R1073" s="464"/>
      <c r="S1073" s="271">
        <v>1</v>
      </c>
      <c r="T1073" s="271"/>
      <c r="U1073" s="474">
        <f t="shared" si="44"/>
        <v>1</v>
      </c>
      <c r="V1073" s="359">
        <v>1</v>
      </c>
      <c r="W1073" s="359">
        <f t="shared" si="45"/>
        <v>1</v>
      </c>
      <c r="X1073" s="359"/>
      <c r="Y1073" s="359"/>
      <c r="Z1073" s="359"/>
      <c r="AA1073" s="359"/>
      <c r="AB1073" s="359"/>
      <c r="AC1073" s="359"/>
      <c r="AD1073" s="359"/>
    </row>
    <row r="1074" spans="1:30" s="319" customFormat="1" ht="12">
      <c r="A1074" s="337">
        <f t="shared" si="46"/>
        <v>1070</v>
      </c>
      <c r="B1074" s="212" t="s">
        <v>3618</v>
      </c>
      <c r="C1074" s="212" t="s">
        <v>1116</v>
      </c>
      <c r="D1074" s="212" t="s">
        <v>1103</v>
      </c>
      <c r="E1074" s="330">
        <v>1975</v>
      </c>
      <c r="F1074" s="212" t="s">
        <v>390</v>
      </c>
      <c r="G1074" s="212" t="s">
        <v>513</v>
      </c>
      <c r="H1074" s="436"/>
      <c r="I1074" s="245"/>
      <c r="J1074" s="229"/>
      <c r="K1074" s="448"/>
      <c r="L1074" s="270">
        <v>0.04614583333333333</v>
      </c>
      <c r="M1074" s="212"/>
      <c r="N1074" s="486">
        <f>H1074+I1074+J1074+K1074+L1074+M1074</f>
        <v>0.04614583333333333</v>
      </c>
      <c r="O1074" s="432"/>
      <c r="P1074" s="307"/>
      <c r="Q1074" s="310"/>
      <c r="R1074" s="466"/>
      <c r="S1074" s="272">
        <v>1</v>
      </c>
      <c r="T1074" s="272"/>
      <c r="U1074" s="475">
        <f t="shared" si="44"/>
        <v>1</v>
      </c>
      <c r="V1074" s="334">
        <v>1</v>
      </c>
      <c r="W1074" s="359">
        <f t="shared" si="45"/>
        <v>1</v>
      </c>
      <c r="X1074" s="317"/>
      <c r="Y1074" s="317"/>
      <c r="Z1074" s="317"/>
      <c r="AA1074" s="317"/>
      <c r="AB1074" s="317"/>
      <c r="AC1074" s="317"/>
      <c r="AD1074" s="317"/>
    </row>
    <row r="1075" spans="1:30" s="217" customFormat="1" ht="12">
      <c r="A1075" s="383">
        <f t="shared" si="46"/>
        <v>1071</v>
      </c>
      <c r="B1075" s="362" t="s">
        <v>3622</v>
      </c>
      <c r="C1075" s="362" t="s">
        <v>3852</v>
      </c>
      <c r="D1075" s="362" t="s">
        <v>1104</v>
      </c>
      <c r="E1075" s="362">
        <v>1976</v>
      </c>
      <c r="F1075" s="362" t="s">
        <v>390</v>
      </c>
      <c r="G1075" s="362" t="s">
        <v>506</v>
      </c>
      <c r="H1075" s="203"/>
      <c r="I1075" s="207"/>
      <c r="J1075" s="227"/>
      <c r="K1075" s="446"/>
      <c r="L1075" s="255">
        <v>0.04642361111111112</v>
      </c>
      <c r="M1075" s="198"/>
      <c r="N1075" s="485">
        <f>H1075+I1075+J1075+K1075+L1075+M1075</f>
        <v>0.04642361111111112</v>
      </c>
      <c r="O1075" s="429"/>
      <c r="P1075" s="277"/>
      <c r="Q1075" s="279"/>
      <c r="R1075" s="464"/>
      <c r="S1075" s="271">
        <v>1</v>
      </c>
      <c r="T1075" s="271"/>
      <c r="U1075" s="474">
        <f t="shared" si="44"/>
        <v>1</v>
      </c>
      <c r="V1075" s="359">
        <v>1</v>
      </c>
      <c r="W1075" s="359">
        <f t="shared" si="45"/>
        <v>1</v>
      </c>
      <c r="X1075" s="359"/>
      <c r="Y1075" s="359"/>
      <c r="Z1075" s="359"/>
      <c r="AA1075" s="359"/>
      <c r="AB1075" s="359"/>
      <c r="AC1075" s="359"/>
      <c r="AD1075" s="359"/>
    </row>
    <row r="1076" spans="1:30" s="319" customFormat="1" ht="12">
      <c r="A1076" s="337">
        <f t="shared" si="46"/>
        <v>1072</v>
      </c>
      <c r="B1076" s="324" t="s">
        <v>1557</v>
      </c>
      <c r="C1076" s="324" t="s">
        <v>3738</v>
      </c>
      <c r="D1076" s="324" t="s">
        <v>1103</v>
      </c>
      <c r="E1076" s="324">
        <v>1977</v>
      </c>
      <c r="F1076" s="324" t="s">
        <v>390</v>
      </c>
      <c r="G1076" s="324" t="s">
        <v>3758</v>
      </c>
      <c r="H1076" s="206"/>
      <c r="I1076" s="244"/>
      <c r="J1076" s="229"/>
      <c r="K1076" s="448"/>
      <c r="L1076" s="270">
        <v>0.046481481481481485</v>
      </c>
      <c r="M1076" s="283"/>
      <c r="N1076" s="486">
        <f>H1076+I1076+J1076+K1076+L1076+M1076</f>
        <v>0.046481481481481485</v>
      </c>
      <c r="O1076" s="432"/>
      <c r="P1076" s="307"/>
      <c r="Q1076" s="310"/>
      <c r="R1076" s="466"/>
      <c r="S1076" s="272">
        <v>1</v>
      </c>
      <c r="T1076" s="272"/>
      <c r="U1076" s="475">
        <f t="shared" si="44"/>
        <v>1</v>
      </c>
      <c r="V1076" s="334">
        <v>1</v>
      </c>
      <c r="W1076" s="359">
        <f t="shared" si="45"/>
        <v>1</v>
      </c>
      <c r="X1076" s="317"/>
      <c r="Y1076" s="317"/>
      <c r="Z1076" s="317"/>
      <c r="AA1076" s="317"/>
      <c r="AB1076" s="317"/>
      <c r="AC1076" s="317"/>
      <c r="AD1076" s="317"/>
    </row>
    <row r="1077" spans="1:30" s="319" customFormat="1" ht="12">
      <c r="A1077" s="337">
        <f t="shared" si="46"/>
        <v>1073</v>
      </c>
      <c r="B1077" s="321" t="s">
        <v>3626</v>
      </c>
      <c r="C1077" s="321" t="s">
        <v>106</v>
      </c>
      <c r="D1077" s="321" t="s">
        <v>1103</v>
      </c>
      <c r="E1077" s="321">
        <v>1976</v>
      </c>
      <c r="F1077" s="322" t="s">
        <v>390</v>
      </c>
      <c r="G1077" s="321" t="s">
        <v>3758</v>
      </c>
      <c r="H1077" s="206"/>
      <c r="I1077" s="201"/>
      <c r="J1077" s="228"/>
      <c r="K1077" s="447"/>
      <c r="L1077" s="300">
        <v>0.046481481481481485</v>
      </c>
      <c r="M1077" s="198"/>
      <c r="N1077" s="486">
        <f>H1077+I1077+J1077+K1077+L1077+M1077</f>
        <v>0.046481481481481485</v>
      </c>
      <c r="O1077" s="430"/>
      <c r="P1077" s="305"/>
      <c r="Q1077" s="309"/>
      <c r="R1077" s="465"/>
      <c r="S1077" s="278">
        <v>1</v>
      </c>
      <c r="T1077" s="271"/>
      <c r="U1077" s="472">
        <f t="shared" si="44"/>
        <v>1</v>
      </c>
      <c r="V1077" s="317">
        <v>1</v>
      </c>
      <c r="W1077" s="359">
        <f t="shared" si="45"/>
        <v>1</v>
      </c>
      <c r="X1077" s="317"/>
      <c r="Y1077" s="317"/>
      <c r="Z1077" s="317"/>
      <c r="AA1077" s="317"/>
      <c r="AB1077" s="317"/>
      <c r="AC1077" s="317"/>
      <c r="AD1077" s="317"/>
    </row>
    <row r="1078" spans="1:30" s="319" customFormat="1" ht="12">
      <c r="A1078" s="337">
        <f t="shared" si="46"/>
        <v>1074</v>
      </c>
      <c r="B1078" s="321" t="s">
        <v>204</v>
      </c>
      <c r="C1078" s="321" t="s">
        <v>206</v>
      </c>
      <c r="D1078" s="321" t="s">
        <v>1103</v>
      </c>
      <c r="E1078" s="321">
        <v>1961</v>
      </c>
      <c r="F1078" s="322" t="s">
        <v>390</v>
      </c>
      <c r="G1078" s="321" t="s">
        <v>205</v>
      </c>
      <c r="H1078" s="206"/>
      <c r="I1078" s="201">
        <v>0.04658564814814815</v>
      </c>
      <c r="J1078" s="228"/>
      <c r="K1078" s="447"/>
      <c r="L1078" s="299"/>
      <c r="M1078" s="198"/>
      <c r="N1078" s="486">
        <f>H1078+I1078+J1078+K1078+L1078+M1078</f>
        <v>0.04658564814814815</v>
      </c>
      <c r="O1078" s="430"/>
      <c r="P1078" s="305">
        <v>1</v>
      </c>
      <c r="Q1078" s="309"/>
      <c r="R1078" s="465"/>
      <c r="S1078" s="278"/>
      <c r="T1078" s="271"/>
      <c r="U1078" s="472">
        <f t="shared" si="44"/>
        <v>1</v>
      </c>
      <c r="V1078" s="316">
        <v>1</v>
      </c>
      <c r="W1078" s="359">
        <f t="shared" si="45"/>
        <v>1</v>
      </c>
      <c r="X1078" s="317"/>
      <c r="Y1078" s="317"/>
      <c r="Z1078" s="317"/>
      <c r="AA1078" s="317"/>
      <c r="AB1078" s="317"/>
      <c r="AC1078" s="317"/>
      <c r="AD1078" s="317"/>
    </row>
    <row r="1079" spans="1:30" s="217" customFormat="1" ht="12">
      <c r="A1079" s="383">
        <f t="shared" si="46"/>
        <v>1075</v>
      </c>
      <c r="B1079" s="361" t="s">
        <v>3630</v>
      </c>
      <c r="C1079" s="361" t="s">
        <v>3852</v>
      </c>
      <c r="D1079" s="362" t="s">
        <v>1104</v>
      </c>
      <c r="E1079" s="361">
        <v>1974</v>
      </c>
      <c r="F1079" s="361" t="s">
        <v>390</v>
      </c>
      <c r="G1079" s="361" t="s">
        <v>2908</v>
      </c>
      <c r="H1079" s="203"/>
      <c r="I1079" s="196"/>
      <c r="J1079" s="227"/>
      <c r="K1079" s="446"/>
      <c r="L1079" s="255">
        <v>0.046689814814814816</v>
      </c>
      <c r="M1079" s="198"/>
      <c r="N1079" s="485">
        <f>H1079+I1079+J1079+K1079+L1079+M1079</f>
        <v>0.046689814814814816</v>
      </c>
      <c r="O1079" s="429"/>
      <c r="P1079" s="277"/>
      <c r="Q1079" s="279"/>
      <c r="R1079" s="464"/>
      <c r="S1079" s="271">
        <v>1</v>
      </c>
      <c r="T1079" s="271"/>
      <c r="U1079" s="474">
        <f t="shared" si="44"/>
        <v>1</v>
      </c>
      <c r="V1079" s="359">
        <v>1</v>
      </c>
      <c r="W1079" s="359">
        <f t="shared" si="45"/>
        <v>1</v>
      </c>
      <c r="X1079" s="359"/>
      <c r="Y1079" s="359"/>
      <c r="Z1079" s="359"/>
      <c r="AA1079" s="359"/>
      <c r="AB1079" s="359"/>
      <c r="AC1079" s="359"/>
      <c r="AD1079" s="359"/>
    </row>
    <row r="1080" spans="1:30" s="217" customFormat="1" ht="12">
      <c r="A1080" s="383">
        <f t="shared" si="46"/>
        <v>1076</v>
      </c>
      <c r="B1080" s="361" t="s">
        <v>3638</v>
      </c>
      <c r="C1080" s="361" t="s">
        <v>3774</v>
      </c>
      <c r="D1080" s="362" t="s">
        <v>1104</v>
      </c>
      <c r="E1080" s="361">
        <v>1978</v>
      </c>
      <c r="F1080" s="361" t="s">
        <v>390</v>
      </c>
      <c r="G1080" s="361" t="s">
        <v>3714</v>
      </c>
      <c r="H1080" s="203"/>
      <c r="I1080" s="196"/>
      <c r="J1080" s="227"/>
      <c r="K1080" s="446"/>
      <c r="L1080" s="255">
        <v>0.04684027777777778</v>
      </c>
      <c r="M1080" s="198"/>
      <c r="N1080" s="485">
        <f>H1080+I1080+J1080+K1080+L1080+M1080</f>
        <v>0.04684027777777778</v>
      </c>
      <c r="O1080" s="429"/>
      <c r="P1080" s="277"/>
      <c r="Q1080" s="279"/>
      <c r="R1080" s="464"/>
      <c r="S1080" s="271">
        <v>1</v>
      </c>
      <c r="T1080" s="271"/>
      <c r="U1080" s="474">
        <f t="shared" si="44"/>
        <v>1</v>
      </c>
      <c r="V1080" s="359">
        <v>1</v>
      </c>
      <c r="W1080" s="359">
        <f t="shared" si="45"/>
        <v>1</v>
      </c>
      <c r="X1080" s="359"/>
      <c r="Y1080" s="359"/>
      <c r="Z1080" s="359"/>
      <c r="AA1080" s="359"/>
      <c r="AB1080" s="359"/>
      <c r="AC1080" s="359"/>
      <c r="AD1080" s="359"/>
    </row>
    <row r="1081" spans="1:30" s="217" customFormat="1" ht="12">
      <c r="A1081" s="383">
        <f t="shared" si="46"/>
        <v>1077</v>
      </c>
      <c r="B1081" s="208" t="s">
        <v>3634</v>
      </c>
      <c r="C1081" s="208" t="s">
        <v>3770</v>
      </c>
      <c r="D1081" s="208" t="s">
        <v>1104</v>
      </c>
      <c r="E1081" s="372">
        <v>1953</v>
      </c>
      <c r="F1081" s="208" t="s">
        <v>390</v>
      </c>
      <c r="G1081" s="208" t="s">
        <v>679</v>
      </c>
      <c r="H1081" s="225"/>
      <c r="I1081" s="199"/>
      <c r="J1081" s="227"/>
      <c r="K1081" s="446"/>
      <c r="L1081" s="255">
        <v>0.04695601851851852</v>
      </c>
      <c r="M1081" s="208"/>
      <c r="N1081" s="485">
        <f>H1081+I1081+J1081+K1081+L1081+M1081</f>
        <v>0.04695601851851852</v>
      </c>
      <c r="O1081" s="429"/>
      <c r="P1081" s="277"/>
      <c r="Q1081" s="279"/>
      <c r="R1081" s="464"/>
      <c r="S1081" s="271">
        <v>1</v>
      </c>
      <c r="T1081" s="271"/>
      <c r="U1081" s="474">
        <f t="shared" si="44"/>
        <v>1</v>
      </c>
      <c r="V1081" s="374">
        <v>1</v>
      </c>
      <c r="W1081" s="359">
        <f t="shared" si="45"/>
        <v>1</v>
      </c>
      <c r="X1081" s="359"/>
      <c r="Y1081" s="359"/>
      <c r="Z1081" s="359"/>
      <c r="AA1081" s="359"/>
      <c r="AB1081" s="359"/>
      <c r="AC1081" s="359"/>
      <c r="AD1081" s="359"/>
    </row>
    <row r="1082" spans="1:30" s="319" customFormat="1" ht="12">
      <c r="A1082" s="337">
        <f t="shared" si="46"/>
        <v>1078</v>
      </c>
      <c r="B1082" s="324" t="s">
        <v>3645</v>
      </c>
      <c r="C1082" s="324" t="s">
        <v>1271</v>
      </c>
      <c r="D1082" s="324" t="s">
        <v>1103</v>
      </c>
      <c r="E1082" s="324">
        <v>1978</v>
      </c>
      <c r="F1082" s="324" t="s">
        <v>390</v>
      </c>
      <c r="G1082" s="324" t="s">
        <v>65</v>
      </c>
      <c r="H1082" s="206"/>
      <c r="I1082" s="244"/>
      <c r="J1082" s="229"/>
      <c r="K1082" s="448"/>
      <c r="L1082" s="270">
        <v>0.04756944444444444</v>
      </c>
      <c r="M1082" s="283"/>
      <c r="N1082" s="486">
        <f>H1082+I1082+J1082+K1082+L1082+M1082</f>
        <v>0.04756944444444444</v>
      </c>
      <c r="O1082" s="432"/>
      <c r="P1082" s="307"/>
      <c r="Q1082" s="310"/>
      <c r="R1082" s="466"/>
      <c r="S1082" s="272">
        <v>1</v>
      </c>
      <c r="T1082" s="272"/>
      <c r="U1082" s="475">
        <f t="shared" si="44"/>
        <v>1</v>
      </c>
      <c r="V1082" s="334">
        <v>1</v>
      </c>
      <c r="W1082" s="359">
        <f t="shared" si="45"/>
        <v>1</v>
      </c>
      <c r="X1082" s="317"/>
      <c r="Y1082" s="317"/>
      <c r="Z1082" s="317"/>
      <c r="AA1082" s="317"/>
      <c r="AB1082" s="317"/>
      <c r="AC1082" s="317"/>
      <c r="AD1082" s="317"/>
    </row>
    <row r="1083" spans="1:30" s="319" customFormat="1" ht="12">
      <c r="A1083" s="337">
        <f t="shared" si="46"/>
        <v>1079</v>
      </c>
      <c r="B1083" s="324" t="s">
        <v>1212</v>
      </c>
      <c r="C1083" s="324" t="s">
        <v>1064</v>
      </c>
      <c r="D1083" s="324" t="s">
        <v>1103</v>
      </c>
      <c r="E1083" s="324">
        <v>1956</v>
      </c>
      <c r="F1083" s="324" t="s">
        <v>390</v>
      </c>
      <c r="G1083" s="324" t="s">
        <v>1213</v>
      </c>
      <c r="H1083" s="206"/>
      <c r="I1083" s="210"/>
      <c r="J1083" s="228">
        <v>0.04778935185185185</v>
      </c>
      <c r="K1083" s="447"/>
      <c r="L1083" s="299"/>
      <c r="M1083" s="198"/>
      <c r="N1083" s="486">
        <f>H1083+I1083+J1083+K1083+L1083+M1083</f>
        <v>0.04778935185185185</v>
      </c>
      <c r="O1083" s="430"/>
      <c r="P1083" s="305"/>
      <c r="Q1083" s="309">
        <v>1</v>
      </c>
      <c r="R1083" s="465"/>
      <c r="S1083" s="278"/>
      <c r="T1083" s="271"/>
      <c r="U1083" s="472">
        <f t="shared" si="44"/>
        <v>1</v>
      </c>
      <c r="V1083" s="316">
        <v>1</v>
      </c>
      <c r="W1083" s="359">
        <f t="shared" si="45"/>
        <v>1</v>
      </c>
      <c r="X1083" s="317"/>
      <c r="Y1083" s="317"/>
      <c r="Z1083" s="317"/>
      <c r="AA1083" s="317"/>
      <c r="AB1083" s="317"/>
      <c r="AC1083" s="317"/>
      <c r="AD1083" s="317"/>
    </row>
    <row r="1084" spans="1:30" s="217" customFormat="1" ht="12">
      <c r="A1084" s="383">
        <f t="shared" si="46"/>
        <v>1080</v>
      </c>
      <c r="B1084" s="362" t="s">
        <v>2909</v>
      </c>
      <c r="C1084" s="362" t="s">
        <v>41</v>
      </c>
      <c r="D1084" s="362" t="s">
        <v>1104</v>
      </c>
      <c r="E1084" s="362">
        <v>1962</v>
      </c>
      <c r="F1084" s="362" t="s">
        <v>390</v>
      </c>
      <c r="G1084" s="362" t="s">
        <v>97</v>
      </c>
      <c r="H1084" s="203"/>
      <c r="I1084" s="207"/>
      <c r="J1084" s="227"/>
      <c r="K1084" s="446"/>
      <c r="L1084" s="255">
        <v>0.04795138888888889</v>
      </c>
      <c r="M1084" s="198"/>
      <c r="N1084" s="485">
        <f>H1084+I1084+J1084+K1084+L1084+M1084</f>
        <v>0.04795138888888889</v>
      </c>
      <c r="O1084" s="429"/>
      <c r="P1084" s="277"/>
      <c r="Q1084" s="279"/>
      <c r="R1084" s="464"/>
      <c r="S1084" s="271">
        <v>1</v>
      </c>
      <c r="T1084" s="271"/>
      <c r="U1084" s="474">
        <f t="shared" si="44"/>
        <v>1</v>
      </c>
      <c r="V1084" s="359">
        <v>1</v>
      </c>
      <c r="W1084" s="359">
        <f t="shared" si="45"/>
        <v>1</v>
      </c>
      <c r="X1084" s="359"/>
      <c r="Y1084" s="359"/>
      <c r="Z1084" s="359"/>
      <c r="AA1084" s="359"/>
      <c r="AB1084" s="359"/>
      <c r="AC1084" s="359"/>
      <c r="AD1084" s="359"/>
    </row>
    <row r="1085" spans="1:30" s="319" customFormat="1" ht="12">
      <c r="A1085" s="337">
        <f t="shared" si="46"/>
        <v>1081</v>
      </c>
      <c r="B1085" s="213" t="s">
        <v>1355</v>
      </c>
      <c r="C1085" s="213" t="s">
        <v>3738</v>
      </c>
      <c r="D1085" s="213" t="s">
        <v>1103</v>
      </c>
      <c r="E1085" s="325" t="s">
        <v>3730</v>
      </c>
      <c r="F1085" s="213" t="s">
        <v>390</v>
      </c>
      <c r="G1085" s="213" t="s">
        <v>3714</v>
      </c>
      <c r="H1085" s="435"/>
      <c r="I1085" s="232"/>
      <c r="J1085" s="228">
        <v>0.04850694444444444</v>
      </c>
      <c r="K1085" s="447"/>
      <c r="L1085" s="299"/>
      <c r="M1085" s="208"/>
      <c r="N1085" s="486">
        <f>H1085+I1085+J1085+K1085+L1085+M1085</f>
        <v>0.04850694444444444</v>
      </c>
      <c r="O1085" s="430"/>
      <c r="P1085" s="305"/>
      <c r="Q1085" s="309">
        <v>1</v>
      </c>
      <c r="R1085" s="465"/>
      <c r="S1085" s="278"/>
      <c r="T1085" s="271"/>
      <c r="U1085" s="472">
        <f t="shared" si="44"/>
        <v>1</v>
      </c>
      <c r="V1085" s="316">
        <v>1</v>
      </c>
      <c r="W1085" s="359">
        <f t="shared" si="45"/>
        <v>1</v>
      </c>
      <c r="X1085" s="317"/>
      <c r="Y1085" s="317"/>
      <c r="Z1085" s="317"/>
      <c r="AA1085" s="317"/>
      <c r="AB1085" s="317"/>
      <c r="AC1085" s="317"/>
      <c r="AD1085" s="317"/>
    </row>
    <row r="1086" spans="1:30" s="319" customFormat="1" ht="12">
      <c r="A1086" s="337">
        <f t="shared" si="46"/>
        <v>1082</v>
      </c>
      <c r="B1086" s="321" t="s">
        <v>3656</v>
      </c>
      <c r="C1086" s="321" t="s">
        <v>153</v>
      </c>
      <c r="D1086" s="321" t="s">
        <v>1103</v>
      </c>
      <c r="E1086" s="321">
        <v>1977</v>
      </c>
      <c r="F1086" s="322" t="s">
        <v>390</v>
      </c>
      <c r="G1086" s="321" t="s">
        <v>2912</v>
      </c>
      <c r="H1086" s="206"/>
      <c r="I1086" s="201"/>
      <c r="J1086" s="228"/>
      <c r="K1086" s="447"/>
      <c r="L1086" s="300">
        <v>0.0487037037037037</v>
      </c>
      <c r="M1086" s="299"/>
      <c r="N1086" s="486">
        <f>H1086+I1086+J1086+K1086+L1086+M1086</f>
        <v>0.0487037037037037</v>
      </c>
      <c r="O1086" s="430"/>
      <c r="P1086" s="305"/>
      <c r="Q1086" s="309"/>
      <c r="R1086" s="465"/>
      <c r="S1086" s="278">
        <v>1</v>
      </c>
      <c r="T1086" s="278"/>
      <c r="U1086" s="472">
        <f t="shared" si="44"/>
        <v>1</v>
      </c>
      <c r="V1086" s="317">
        <v>1</v>
      </c>
      <c r="W1086" s="359">
        <f t="shared" si="45"/>
        <v>1</v>
      </c>
      <c r="X1086" s="317"/>
      <c r="Y1086" s="317"/>
      <c r="Z1086" s="317"/>
      <c r="AA1086" s="317"/>
      <c r="AB1086" s="317"/>
      <c r="AC1086" s="317"/>
      <c r="AD1086" s="317"/>
    </row>
    <row r="1087" spans="1:30" s="217" customFormat="1" ht="12">
      <c r="A1087" s="383">
        <f t="shared" si="46"/>
        <v>1083</v>
      </c>
      <c r="B1087" s="362" t="s">
        <v>1073</v>
      </c>
      <c r="C1087" s="362" t="s">
        <v>70</v>
      </c>
      <c r="D1087" s="362" t="s">
        <v>1104</v>
      </c>
      <c r="E1087" s="362">
        <v>1966</v>
      </c>
      <c r="F1087" s="362" t="s">
        <v>390</v>
      </c>
      <c r="G1087" s="362" t="s">
        <v>872</v>
      </c>
      <c r="H1087" s="203">
        <v>0.04927083333333334</v>
      </c>
      <c r="I1087" s="207"/>
      <c r="J1087" s="227"/>
      <c r="K1087" s="446"/>
      <c r="L1087" s="198"/>
      <c r="M1087" s="198"/>
      <c r="N1087" s="485">
        <f>H1087+I1087+J1087+K1087+L1087+M1087</f>
        <v>0.04927083333333334</v>
      </c>
      <c r="O1087" s="429">
        <v>1</v>
      </c>
      <c r="P1087" s="277"/>
      <c r="Q1087" s="279"/>
      <c r="R1087" s="464"/>
      <c r="S1087" s="271"/>
      <c r="T1087" s="271"/>
      <c r="U1087" s="474">
        <f t="shared" si="44"/>
        <v>1</v>
      </c>
      <c r="V1087" s="358">
        <v>1</v>
      </c>
      <c r="W1087" s="359">
        <f t="shared" si="45"/>
        <v>1</v>
      </c>
      <c r="X1087" s="359"/>
      <c r="Y1087" s="359"/>
      <c r="Z1087" s="359"/>
      <c r="AA1087" s="359"/>
      <c r="AB1087" s="359"/>
      <c r="AC1087" s="359"/>
      <c r="AD1087" s="359"/>
    </row>
    <row r="1088" spans="1:30" s="217" customFormat="1" ht="12">
      <c r="A1088" s="383">
        <f t="shared" si="46"/>
        <v>1084</v>
      </c>
      <c r="B1088" s="362" t="s">
        <v>869</v>
      </c>
      <c r="C1088" s="362" t="s">
        <v>18</v>
      </c>
      <c r="D1088" s="362" t="s">
        <v>1104</v>
      </c>
      <c r="E1088" s="362">
        <v>1973</v>
      </c>
      <c r="F1088" s="362" t="s">
        <v>390</v>
      </c>
      <c r="G1088" s="362" t="s">
        <v>872</v>
      </c>
      <c r="H1088" s="203">
        <v>0.04929398148148148</v>
      </c>
      <c r="I1088" s="207"/>
      <c r="J1088" s="227"/>
      <c r="K1088" s="446"/>
      <c r="L1088" s="198"/>
      <c r="M1088" s="198"/>
      <c r="N1088" s="485">
        <f>H1088+I1088+J1088+K1088+L1088+M1088</f>
        <v>0.04929398148148148</v>
      </c>
      <c r="O1088" s="429">
        <v>1</v>
      </c>
      <c r="P1088" s="277"/>
      <c r="Q1088" s="279"/>
      <c r="R1088" s="464"/>
      <c r="S1088" s="271"/>
      <c r="T1088" s="271"/>
      <c r="U1088" s="474">
        <f t="shared" si="44"/>
        <v>1</v>
      </c>
      <c r="V1088" s="358">
        <v>1</v>
      </c>
      <c r="W1088" s="359">
        <f t="shared" si="45"/>
        <v>1</v>
      </c>
      <c r="X1088" s="359"/>
      <c r="Y1088" s="359"/>
      <c r="Z1088" s="359"/>
      <c r="AA1088" s="359"/>
      <c r="AB1088" s="359"/>
      <c r="AC1088" s="359"/>
      <c r="AD1088" s="359"/>
    </row>
    <row r="1089" spans="1:30" s="217" customFormat="1" ht="12">
      <c r="A1089" s="383">
        <f t="shared" si="46"/>
        <v>1085</v>
      </c>
      <c r="B1089" s="362" t="s">
        <v>1424</v>
      </c>
      <c r="C1089" s="362" t="s">
        <v>70</v>
      </c>
      <c r="D1089" s="362" t="s">
        <v>1104</v>
      </c>
      <c r="E1089" s="362" t="s">
        <v>68</v>
      </c>
      <c r="F1089" s="362" t="s">
        <v>390</v>
      </c>
      <c r="G1089" s="362" t="s">
        <v>1425</v>
      </c>
      <c r="H1089" s="203"/>
      <c r="I1089" s="207"/>
      <c r="J1089" s="227">
        <v>0.04966435185185185</v>
      </c>
      <c r="K1089" s="446"/>
      <c r="L1089" s="198"/>
      <c r="M1089" s="198"/>
      <c r="N1089" s="485">
        <f>H1089+I1089+J1089+K1089+L1089+M1089</f>
        <v>0.04966435185185185</v>
      </c>
      <c r="O1089" s="429"/>
      <c r="P1089" s="277"/>
      <c r="Q1089" s="279">
        <v>1</v>
      </c>
      <c r="R1089" s="464"/>
      <c r="S1089" s="271"/>
      <c r="T1089" s="271"/>
      <c r="U1089" s="474">
        <f t="shared" si="44"/>
        <v>1</v>
      </c>
      <c r="V1089" s="358">
        <v>1</v>
      </c>
      <c r="W1089" s="359">
        <f t="shared" si="45"/>
        <v>1</v>
      </c>
      <c r="X1089" s="359"/>
      <c r="Y1089" s="359"/>
      <c r="Z1089" s="359"/>
      <c r="AA1089" s="359"/>
      <c r="AB1089" s="359"/>
      <c r="AC1089" s="359"/>
      <c r="AD1089" s="359"/>
    </row>
    <row r="1090" spans="1:30" s="217" customFormat="1" ht="12">
      <c r="A1090" s="383">
        <f t="shared" si="46"/>
        <v>1086</v>
      </c>
      <c r="B1090" s="361" t="s">
        <v>1286</v>
      </c>
      <c r="C1090" s="361" t="s">
        <v>1287</v>
      </c>
      <c r="D1090" s="362" t="s">
        <v>1104</v>
      </c>
      <c r="E1090" s="361" t="s">
        <v>61</v>
      </c>
      <c r="F1090" s="361" t="s">
        <v>390</v>
      </c>
      <c r="G1090" s="361" t="s">
        <v>1288</v>
      </c>
      <c r="H1090" s="203"/>
      <c r="I1090" s="196"/>
      <c r="J1090" s="227">
        <v>0.05016203703703703</v>
      </c>
      <c r="K1090" s="446"/>
      <c r="L1090" s="198"/>
      <c r="M1090" s="198"/>
      <c r="N1090" s="485">
        <f>H1090+I1090+J1090+K1090+L1090+M1090</f>
        <v>0.05016203703703703</v>
      </c>
      <c r="O1090" s="429"/>
      <c r="P1090" s="277"/>
      <c r="Q1090" s="279">
        <v>1</v>
      </c>
      <c r="R1090" s="464"/>
      <c r="S1090" s="271"/>
      <c r="T1090" s="271"/>
      <c r="U1090" s="474">
        <f t="shared" si="44"/>
        <v>1</v>
      </c>
      <c r="V1090" s="358">
        <v>1</v>
      </c>
      <c r="W1090" s="359">
        <f t="shared" si="45"/>
        <v>1</v>
      </c>
      <c r="X1090" s="359"/>
      <c r="Y1090" s="359"/>
      <c r="Z1090" s="359"/>
      <c r="AA1090" s="359"/>
      <c r="AB1090" s="359"/>
      <c r="AC1090" s="359"/>
      <c r="AD1090" s="359"/>
    </row>
    <row r="1091" spans="1:30" s="319" customFormat="1" ht="12">
      <c r="A1091" s="337">
        <f t="shared" si="46"/>
        <v>1087</v>
      </c>
      <c r="B1091" s="324" t="s">
        <v>3669</v>
      </c>
      <c r="C1091" s="324" t="s">
        <v>3804</v>
      </c>
      <c r="D1091" s="324" t="s">
        <v>1103</v>
      </c>
      <c r="E1091" s="324">
        <v>1957</v>
      </c>
      <c r="F1091" s="324" t="s">
        <v>390</v>
      </c>
      <c r="G1091" s="324" t="s">
        <v>1184</v>
      </c>
      <c r="H1091" s="206"/>
      <c r="I1091" s="248"/>
      <c r="J1091" s="229"/>
      <c r="K1091" s="448"/>
      <c r="L1091" s="270">
        <v>0.05194444444444444</v>
      </c>
      <c r="M1091" s="283"/>
      <c r="N1091" s="486">
        <f>H1091+I1091+J1091+K1091+L1091+M1091</f>
        <v>0.05194444444444444</v>
      </c>
      <c r="O1091" s="432"/>
      <c r="P1091" s="307"/>
      <c r="Q1091" s="310"/>
      <c r="R1091" s="466"/>
      <c r="S1091" s="272">
        <v>1</v>
      </c>
      <c r="T1091" s="272"/>
      <c r="U1091" s="475">
        <f t="shared" si="44"/>
        <v>1</v>
      </c>
      <c r="V1091" s="333">
        <v>1</v>
      </c>
      <c r="W1091" s="359">
        <f t="shared" si="45"/>
        <v>1</v>
      </c>
      <c r="X1091" s="317"/>
      <c r="Y1091" s="317"/>
      <c r="Z1091" s="317"/>
      <c r="AA1091" s="317"/>
      <c r="AB1091" s="317"/>
      <c r="AC1091" s="317"/>
      <c r="AD1091" s="317"/>
    </row>
    <row r="1092" spans="1:30" s="217" customFormat="1" ht="12">
      <c r="A1092" s="383">
        <f t="shared" si="46"/>
        <v>1088</v>
      </c>
      <c r="B1092" s="361" t="s">
        <v>2237</v>
      </c>
      <c r="C1092" s="361" t="s">
        <v>3765</v>
      </c>
      <c r="D1092" s="362" t="s">
        <v>1104</v>
      </c>
      <c r="E1092" s="361">
        <v>1947</v>
      </c>
      <c r="F1092" s="361" t="s">
        <v>390</v>
      </c>
      <c r="G1092" s="361" t="s">
        <v>1184</v>
      </c>
      <c r="H1092" s="203"/>
      <c r="I1092" s="196"/>
      <c r="J1092" s="227"/>
      <c r="K1092" s="446"/>
      <c r="L1092" s="255">
        <v>0.05195601851851852</v>
      </c>
      <c r="M1092" s="198"/>
      <c r="N1092" s="485">
        <f>H1092+I1092+J1092+K1092+L1092+M1092</f>
        <v>0.05195601851851852</v>
      </c>
      <c r="O1092" s="429"/>
      <c r="P1092" s="277"/>
      <c r="Q1092" s="279"/>
      <c r="R1092" s="464"/>
      <c r="S1092" s="271">
        <v>1</v>
      </c>
      <c r="T1092" s="271"/>
      <c r="U1092" s="474">
        <f t="shared" si="44"/>
        <v>1</v>
      </c>
      <c r="V1092" s="359">
        <v>1</v>
      </c>
      <c r="W1092" s="359">
        <f t="shared" si="45"/>
        <v>1</v>
      </c>
      <c r="X1092" s="359"/>
      <c r="Y1092" s="359"/>
      <c r="Z1092" s="359"/>
      <c r="AA1092" s="359"/>
      <c r="AB1092" s="359"/>
      <c r="AC1092" s="359"/>
      <c r="AD1092" s="359"/>
    </row>
    <row r="1093" spans="1:30" s="217" customFormat="1" ht="12">
      <c r="A1093" s="383">
        <f t="shared" si="46"/>
        <v>1089</v>
      </c>
      <c r="B1093" s="361" t="s">
        <v>3711</v>
      </c>
      <c r="C1093" s="361" t="s">
        <v>3712</v>
      </c>
      <c r="D1093" s="362" t="s">
        <v>1104</v>
      </c>
      <c r="E1093" s="361">
        <v>1952</v>
      </c>
      <c r="F1093" s="361" t="s">
        <v>390</v>
      </c>
      <c r="G1093" s="361" t="s">
        <v>3714</v>
      </c>
      <c r="H1093" s="203"/>
      <c r="I1093" s="196">
        <v>0.05196759259259259</v>
      </c>
      <c r="J1093" s="227"/>
      <c r="K1093" s="446"/>
      <c r="L1093" s="198"/>
      <c r="M1093" s="198"/>
      <c r="N1093" s="485">
        <f>H1093+I1093+J1093+K1093+L1093+M1093</f>
        <v>0.05196759259259259</v>
      </c>
      <c r="O1093" s="429"/>
      <c r="P1093" s="277">
        <v>1</v>
      </c>
      <c r="Q1093" s="279"/>
      <c r="R1093" s="464"/>
      <c r="S1093" s="271"/>
      <c r="T1093" s="271"/>
      <c r="U1093" s="474">
        <f t="shared" si="44"/>
        <v>1</v>
      </c>
      <c r="V1093" s="359">
        <v>1</v>
      </c>
      <c r="W1093" s="359">
        <f t="shared" si="45"/>
        <v>1</v>
      </c>
      <c r="X1093" s="359"/>
      <c r="Y1093" s="359"/>
      <c r="Z1093" s="359"/>
      <c r="AA1093" s="359"/>
      <c r="AB1093" s="359"/>
      <c r="AC1093" s="359"/>
      <c r="AD1093" s="359"/>
    </row>
    <row r="1094" spans="1:30" s="319" customFormat="1" ht="12">
      <c r="A1094" s="337">
        <f t="shared" si="46"/>
        <v>1090</v>
      </c>
      <c r="B1094" s="212" t="s">
        <v>3672</v>
      </c>
      <c r="C1094" s="212" t="s">
        <v>1299</v>
      </c>
      <c r="D1094" s="324" t="s">
        <v>1103</v>
      </c>
      <c r="E1094" s="330">
        <v>1993</v>
      </c>
      <c r="F1094" s="212" t="s">
        <v>390</v>
      </c>
      <c r="G1094" s="212" t="s">
        <v>219</v>
      </c>
      <c r="H1094" s="436"/>
      <c r="I1094" s="245"/>
      <c r="J1094" s="229"/>
      <c r="K1094" s="448"/>
      <c r="L1094" s="300">
        <v>0.05236111111111111</v>
      </c>
      <c r="M1094" s="208"/>
      <c r="N1094" s="486">
        <f>H1094+I1094+J1094+K1094+L1094+M1094</f>
        <v>0.05236111111111111</v>
      </c>
      <c r="O1094" s="432"/>
      <c r="P1094" s="307"/>
      <c r="Q1094" s="310"/>
      <c r="R1094" s="466"/>
      <c r="S1094" s="278">
        <v>1</v>
      </c>
      <c r="T1094" s="271"/>
      <c r="U1094" s="475">
        <f aca="true" t="shared" si="47" ref="U1094:U1099">SUM(O1094:T1094)</f>
        <v>1</v>
      </c>
      <c r="V1094" s="317">
        <v>1</v>
      </c>
      <c r="W1094" s="359">
        <f aca="true" t="shared" si="48" ref="W1094:W1099">IF(U1094&gt;0,1,0)</f>
        <v>1</v>
      </c>
      <c r="X1094" s="317"/>
      <c r="Y1094" s="317"/>
      <c r="Z1094" s="317"/>
      <c r="AA1094" s="317"/>
      <c r="AB1094" s="317"/>
      <c r="AC1094" s="317"/>
      <c r="AD1094" s="317"/>
    </row>
    <row r="1095" spans="1:30" s="217" customFormat="1" ht="12">
      <c r="A1095" s="383">
        <f t="shared" si="46"/>
        <v>1091</v>
      </c>
      <c r="B1095" s="208" t="s">
        <v>1939</v>
      </c>
      <c r="C1095" s="208" t="s">
        <v>3749</v>
      </c>
      <c r="D1095" s="208" t="s">
        <v>1104</v>
      </c>
      <c r="E1095" s="372" t="s">
        <v>3783</v>
      </c>
      <c r="F1095" s="208" t="s">
        <v>390</v>
      </c>
      <c r="G1095" s="208" t="s">
        <v>3758</v>
      </c>
      <c r="H1095" s="225"/>
      <c r="I1095" s="199"/>
      <c r="J1095" s="227"/>
      <c r="K1095" s="446">
        <v>0.05243055555555555</v>
      </c>
      <c r="L1095" s="198"/>
      <c r="M1095" s="208"/>
      <c r="N1095" s="485">
        <f>H1095+I1095+J1095+K1095+L1095+M1095</f>
        <v>0.05243055555555555</v>
      </c>
      <c r="O1095" s="429"/>
      <c r="P1095" s="277"/>
      <c r="Q1095" s="279"/>
      <c r="R1095" s="464">
        <v>1</v>
      </c>
      <c r="S1095" s="271"/>
      <c r="T1095" s="271"/>
      <c r="U1095" s="474">
        <f t="shared" si="47"/>
        <v>1</v>
      </c>
      <c r="V1095" s="358">
        <v>1</v>
      </c>
      <c r="W1095" s="359">
        <f t="shared" si="48"/>
        <v>1</v>
      </c>
      <c r="X1095" s="359"/>
      <c r="Y1095" s="359"/>
      <c r="Z1095" s="359"/>
      <c r="AA1095" s="359"/>
      <c r="AB1095" s="359"/>
      <c r="AC1095" s="359"/>
      <c r="AD1095" s="359"/>
    </row>
    <row r="1096" spans="1:30" s="319" customFormat="1" ht="12">
      <c r="A1096" s="337">
        <f t="shared" si="46"/>
        <v>1092</v>
      </c>
      <c r="B1096" s="324" t="s">
        <v>3676</v>
      </c>
      <c r="C1096" s="324" t="s">
        <v>2879</v>
      </c>
      <c r="D1096" s="324" t="s">
        <v>1103</v>
      </c>
      <c r="E1096" s="324">
        <v>1991</v>
      </c>
      <c r="F1096" s="324" t="s">
        <v>955</v>
      </c>
      <c r="G1096" s="324" t="s">
        <v>2881</v>
      </c>
      <c r="H1096" s="206"/>
      <c r="I1096" s="244"/>
      <c r="J1096" s="229"/>
      <c r="K1096" s="448"/>
      <c r="L1096" s="270">
        <v>0.052905092592592594</v>
      </c>
      <c r="M1096" s="283"/>
      <c r="N1096" s="486">
        <f>H1096+I1096+J1096+K1096+L1096+M1096</f>
        <v>0.052905092592592594</v>
      </c>
      <c r="O1096" s="432"/>
      <c r="P1096" s="307"/>
      <c r="Q1096" s="310"/>
      <c r="R1096" s="466"/>
      <c r="S1096" s="272">
        <v>1</v>
      </c>
      <c r="T1096" s="272"/>
      <c r="U1096" s="475">
        <f t="shared" si="47"/>
        <v>1</v>
      </c>
      <c r="V1096" s="334">
        <v>1</v>
      </c>
      <c r="W1096" s="359">
        <f t="shared" si="48"/>
        <v>1</v>
      </c>
      <c r="X1096" s="317"/>
      <c r="Y1096" s="317"/>
      <c r="Z1096" s="317"/>
      <c r="AA1096" s="317"/>
      <c r="AB1096" s="317"/>
      <c r="AC1096" s="317"/>
      <c r="AD1096" s="317"/>
    </row>
    <row r="1097" spans="1:30" s="217" customFormat="1" ht="12">
      <c r="A1097" s="383">
        <f t="shared" si="46"/>
        <v>1093</v>
      </c>
      <c r="B1097" s="361" t="s">
        <v>3679</v>
      </c>
      <c r="C1097" s="361" t="s">
        <v>3800</v>
      </c>
      <c r="D1097" s="362" t="s">
        <v>1104</v>
      </c>
      <c r="E1097" s="361">
        <v>1960</v>
      </c>
      <c r="F1097" s="361" t="s">
        <v>390</v>
      </c>
      <c r="G1097" s="361" t="s">
        <v>512</v>
      </c>
      <c r="H1097" s="211"/>
      <c r="I1097" s="196"/>
      <c r="J1097" s="227"/>
      <c r="K1097" s="446"/>
      <c r="L1097" s="255">
        <v>0.05403935185185185</v>
      </c>
      <c r="M1097" s="198"/>
      <c r="N1097" s="485">
        <f>H1097+I1097+J1097+K1097+L1097+M1097</f>
        <v>0.05403935185185185</v>
      </c>
      <c r="O1097" s="429"/>
      <c r="P1097" s="277"/>
      <c r="Q1097" s="279"/>
      <c r="R1097" s="464"/>
      <c r="S1097" s="271">
        <v>1</v>
      </c>
      <c r="T1097" s="271"/>
      <c r="U1097" s="474">
        <f t="shared" si="47"/>
        <v>1</v>
      </c>
      <c r="V1097" s="359">
        <v>1</v>
      </c>
      <c r="W1097" s="359">
        <f t="shared" si="48"/>
        <v>1</v>
      </c>
      <c r="X1097" s="359"/>
      <c r="Y1097" s="359"/>
      <c r="Z1097" s="359"/>
      <c r="AA1097" s="359"/>
      <c r="AB1097" s="359"/>
      <c r="AC1097" s="359"/>
      <c r="AD1097" s="359"/>
    </row>
    <row r="1098" spans="1:30" s="319" customFormat="1" ht="12">
      <c r="A1098" s="337">
        <f t="shared" si="46"/>
        <v>1094</v>
      </c>
      <c r="B1098" s="212" t="s">
        <v>3684</v>
      </c>
      <c r="C1098" s="212" t="s">
        <v>238</v>
      </c>
      <c r="D1098" s="212" t="s">
        <v>1103</v>
      </c>
      <c r="E1098" s="330">
        <v>1969</v>
      </c>
      <c r="F1098" s="212" t="s">
        <v>390</v>
      </c>
      <c r="G1098" s="212" t="s">
        <v>3775</v>
      </c>
      <c r="H1098" s="436"/>
      <c r="I1098" s="245"/>
      <c r="J1098" s="229"/>
      <c r="K1098" s="448"/>
      <c r="L1098" s="270">
        <v>0.056921296296296296</v>
      </c>
      <c r="M1098" s="212"/>
      <c r="N1098" s="486">
        <f>H1098+I1098+J1098+K1098+L1098+M1098</f>
        <v>0.056921296296296296</v>
      </c>
      <c r="O1098" s="432"/>
      <c r="P1098" s="307"/>
      <c r="Q1098" s="310"/>
      <c r="R1098" s="466"/>
      <c r="S1098" s="272">
        <v>1</v>
      </c>
      <c r="T1098" s="272"/>
      <c r="U1098" s="475">
        <f t="shared" si="47"/>
        <v>1</v>
      </c>
      <c r="V1098" s="317">
        <v>1</v>
      </c>
      <c r="W1098" s="359">
        <f t="shared" si="48"/>
        <v>1</v>
      </c>
      <c r="X1098" s="317"/>
      <c r="Y1098" s="317"/>
      <c r="Z1098" s="317"/>
      <c r="AA1098" s="317"/>
      <c r="AB1098" s="317"/>
      <c r="AC1098" s="317"/>
      <c r="AD1098" s="317"/>
    </row>
    <row r="1099" spans="1:30" s="319" customFormat="1" ht="12.75" thickBot="1">
      <c r="A1099" s="411">
        <f t="shared" si="46"/>
        <v>1095</v>
      </c>
      <c r="B1099" s="412" t="s">
        <v>1991</v>
      </c>
      <c r="C1099" s="412" t="s">
        <v>1244</v>
      </c>
      <c r="D1099" s="412" t="s">
        <v>1103</v>
      </c>
      <c r="E1099" s="412">
        <v>1943</v>
      </c>
      <c r="F1099" s="412" t="s">
        <v>390</v>
      </c>
      <c r="G1099" s="412" t="s">
        <v>1245</v>
      </c>
      <c r="H1099" s="413"/>
      <c r="I1099" s="414"/>
      <c r="J1099" s="415">
        <v>0.057708333333333334</v>
      </c>
      <c r="K1099" s="450"/>
      <c r="L1099" s="416"/>
      <c r="M1099" s="253"/>
      <c r="N1099" s="487">
        <f>H1099+I1099+J1099+K1099+L1099+M1099</f>
        <v>0.057708333333333334</v>
      </c>
      <c r="O1099" s="433"/>
      <c r="P1099" s="438"/>
      <c r="Q1099" s="418">
        <v>1</v>
      </c>
      <c r="R1099" s="468"/>
      <c r="S1099" s="417"/>
      <c r="T1099" s="216"/>
      <c r="U1099" s="477">
        <f t="shared" si="47"/>
        <v>1</v>
      </c>
      <c r="V1099" s="316">
        <v>1</v>
      </c>
      <c r="W1099" s="359">
        <f t="shared" si="48"/>
        <v>1</v>
      </c>
      <c r="X1099" s="317"/>
      <c r="Y1099" s="317"/>
      <c r="Z1099" s="317"/>
      <c r="AA1099" s="317"/>
      <c r="AB1099" s="317"/>
      <c r="AC1099" s="317"/>
      <c r="AD1099" s="317"/>
    </row>
    <row r="1100" spans="1:30" s="224" customFormat="1" ht="12.75">
      <c r="A1100" s="236"/>
      <c r="E1100" s="237"/>
      <c r="H1100" s="217"/>
      <c r="I1100" s="217"/>
      <c r="J1100" s="218"/>
      <c r="K1100" s="256"/>
      <c r="L1100" s="218"/>
      <c r="M1100" s="217"/>
      <c r="N1100" s="240"/>
      <c r="O1100" s="219"/>
      <c r="P1100" s="219"/>
      <c r="Q1100" s="219"/>
      <c r="R1100" s="219"/>
      <c r="S1100" s="219"/>
      <c r="T1100" s="219"/>
      <c r="U1100" s="219"/>
      <c r="W1100" s="235"/>
      <c r="X1100" s="235"/>
      <c r="Y1100" s="235"/>
      <c r="Z1100" s="235"/>
      <c r="AA1100" s="235"/>
      <c r="AB1100" s="235"/>
      <c r="AC1100" s="235"/>
      <c r="AD1100" s="235"/>
    </row>
    <row r="1101" spans="1:30" s="224" customFormat="1" ht="12.75">
      <c r="A1101" s="236"/>
      <c r="E1101" s="237"/>
      <c r="H1101" s="217"/>
      <c r="I1101" s="217"/>
      <c r="J1101" s="218"/>
      <c r="K1101" s="256"/>
      <c r="L1101" s="218"/>
      <c r="M1101" s="217"/>
      <c r="N1101" s="240"/>
      <c r="O1101" s="219"/>
      <c r="P1101" s="219"/>
      <c r="Q1101" s="219"/>
      <c r="R1101" s="219"/>
      <c r="S1101" s="219"/>
      <c r="T1101" s="219"/>
      <c r="U1101" s="219"/>
      <c r="W1101" s="235"/>
      <c r="X1101" s="235"/>
      <c r="Y1101" s="235"/>
      <c r="Z1101" s="235"/>
      <c r="AA1101" s="235"/>
      <c r="AB1101" s="235"/>
      <c r="AC1101" s="235"/>
      <c r="AD1101" s="235"/>
    </row>
    <row r="1102" spans="1:30" s="224" customFormat="1" ht="12.75">
      <c r="A1102" s="236"/>
      <c r="E1102" s="237"/>
      <c r="H1102" s="217"/>
      <c r="I1102" s="217"/>
      <c r="J1102" s="218"/>
      <c r="K1102" s="256"/>
      <c r="L1102" s="218"/>
      <c r="M1102" s="217"/>
      <c r="N1102" s="240"/>
      <c r="O1102" s="219"/>
      <c r="P1102" s="219"/>
      <c r="Q1102" s="219"/>
      <c r="R1102" s="219"/>
      <c r="S1102" s="219"/>
      <c r="T1102" s="219"/>
      <c r="U1102" s="219"/>
      <c r="W1102" s="235"/>
      <c r="X1102" s="235"/>
      <c r="Y1102" s="235"/>
      <c r="Z1102" s="235"/>
      <c r="AA1102" s="235"/>
      <c r="AB1102" s="235"/>
      <c r="AC1102" s="235"/>
      <c r="AD1102" s="235"/>
    </row>
    <row r="1103" spans="1:30" s="224" customFormat="1" ht="12.75">
      <c r="A1103" s="236"/>
      <c r="E1103" s="237"/>
      <c r="H1103" s="217"/>
      <c r="I1103" s="217"/>
      <c r="J1103" s="218"/>
      <c r="K1103" s="256"/>
      <c r="L1103" s="218"/>
      <c r="M1103" s="217"/>
      <c r="N1103" s="240"/>
      <c r="O1103" s="219"/>
      <c r="P1103" s="219"/>
      <c r="Q1103" s="219"/>
      <c r="R1103" s="219"/>
      <c r="S1103" s="219"/>
      <c r="T1103" s="219"/>
      <c r="U1103" s="219"/>
      <c r="W1103" s="235"/>
      <c r="X1103" s="235"/>
      <c r="Y1103" s="235"/>
      <c r="Z1103" s="235"/>
      <c r="AA1103" s="235"/>
      <c r="AB1103" s="235"/>
      <c r="AC1103" s="235"/>
      <c r="AD1103" s="235"/>
    </row>
    <row r="1104" spans="1:30" s="224" customFormat="1" ht="12.75">
      <c r="A1104" s="236"/>
      <c r="E1104" s="237"/>
      <c r="H1104" s="217"/>
      <c r="I1104" s="217"/>
      <c r="J1104" s="218"/>
      <c r="K1104" s="256"/>
      <c r="L1104" s="218"/>
      <c r="M1104" s="217"/>
      <c r="N1104" s="240"/>
      <c r="O1104" s="219"/>
      <c r="P1104" s="219"/>
      <c r="Q1104" s="219"/>
      <c r="R1104" s="219"/>
      <c r="S1104" s="219"/>
      <c r="T1104" s="219"/>
      <c r="U1104" s="219"/>
      <c r="W1104" s="235"/>
      <c r="X1104" s="235"/>
      <c r="Y1104" s="235"/>
      <c r="Z1104" s="235"/>
      <c r="AA1104" s="235"/>
      <c r="AB1104" s="235"/>
      <c r="AC1104" s="235"/>
      <c r="AD1104" s="235"/>
    </row>
    <row r="1105" spans="1:30" s="224" customFormat="1" ht="12.75">
      <c r="A1105" s="236"/>
      <c r="E1105" s="237"/>
      <c r="H1105" s="217"/>
      <c r="I1105" s="217"/>
      <c r="J1105" s="218"/>
      <c r="K1105" s="256"/>
      <c r="L1105" s="218"/>
      <c r="M1105" s="217"/>
      <c r="N1105" s="240"/>
      <c r="O1105" s="219"/>
      <c r="P1105" s="219"/>
      <c r="Q1105" s="219"/>
      <c r="R1105" s="219"/>
      <c r="S1105" s="219"/>
      <c r="T1105" s="219"/>
      <c r="U1105" s="219"/>
      <c r="W1105" s="235"/>
      <c r="X1105" s="235"/>
      <c r="Y1105" s="235"/>
      <c r="Z1105" s="235"/>
      <c r="AA1105" s="235"/>
      <c r="AB1105" s="235"/>
      <c r="AC1105" s="235"/>
      <c r="AD1105" s="235"/>
    </row>
    <row r="1106" spans="1:30" s="224" customFormat="1" ht="12.75">
      <c r="A1106" s="236"/>
      <c r="E1106" s="237"/>
      <c r="H1106" s="217"/>
      <c r="I1106" s="217"/>
      <c r="J1106" s="218"/>
      <c r="K1106" s="256"/>
      <c r="L1106" s="218"/>
      <c r="M1106" s="217"/>
      <c r="N1106" s="240"/>
      <c r="O1106" s="219"/>
      <c r="P1106" s="219"/>
      <c r="Q1106" s="219"/>
      <c r="R1106" s="219"/>
      <c r="S1106" s="219"/>
      <c r="T1106" s="219"/>
      <c r="U1106" s="219"/>
      <c r="W1106" s="235"/>
      <c r="X1106" s="235"/>
      <c r="Y1106" s="235"/>
      <c r="Z1106" s="235"/>
      <c r="AA1106" s="235"/>
      <c r="AB1106" s="235"/>
      <c r="AC1106" s="235"/>
      <c r="AD1106" s="235"/>
    </row>
    <row r="1107" spans="1:30" s="224" customFormat="1" ht="12.75">
      <c r="A1107" s="236"/>
      <c r="E1107" s="237"/>
      <c r="H1107" s="217"/>
      <c r="I1107" s="217"/>
      <c r="J1107" s="218"/>
      <c r="K1107" s="256"/>
      <c r="L1107" s="218"/>
      <c r="M1107" s="217"/>
      <c r="N1107" s="240"/>
      <c r="O1107" s="219"/>
      <c r="P1107" s="219"/>
      <c r="Q1107" s="219"/>
      <c r="R1107" s="219"/>
      <c r="S1107" s="219"/>
      <c r="T1107" s="219"/>
      <c r="U1107" s="219"/>
      <c r="W1107" s="235"/>
      <c r="X1107" s="235"/>
      <c r="Y1107" s="235"/>
      <c r="Z1107" s="235"/>
      <c r="AA1107" s="235"/>
      <c r="AB1107" s="235"/>
      <c r="AC1107" s="235"/>
      <c r="AD1107" s="235"/>
    </row>
    <row r="1108" spans="1:30" s="224" customFormat="1" ht="12.75">
      <c r="A1108" s="236"/>
      <c r="E1108" s="237"/>
      <c r="H1108" s="217"/>
      <c r="I1108" s="217"/>
      <c r="J1108" s="218"/>
      <c r="K1108" s="256"/>
      <c r="L1108" s="218"/>
      <c r="M1108" s="217"/>
      <c r="N1108" s="240"/>
      <c r="O1108" s="219"/>
      <c r="P1108" s="219"/>
      <c r="Q1108" s="219"/>
      <c r="R1108" s="219"/>
      <c r="S1108" s="219"/>
      <c r="T1108" s="219"/>
      <c r="U1108" s="219"/>
      <c r="W1108" s="235"/>
      <c r="X1108" s="235"/>
      <c r="Y1108" s="235"/>
      <c r="Z1108" s="235"/>
      <c r="AA1108" s="235"/>
      <c r="AB1108" s="235"/>
      <c r="AC1108" s="235"/>
      <c r="AD1108" s="235"/>
    </row>
    <row r="1109" spans="1:30" s="224" customFormat="1" ht="12.75">
      <c r="A1109" s="236"/>
      <c r="E1109" s="237"/>
      <c r="H1109" s="217"/>
      <c r="I1109" s="217"/>
      <c r="J1109" s="218"/>
      <c r="K1109" s="256"/>
      <c r="L1109" s="218"/>
      <c r="M1109" s="217"/>
      <c r="N1109" s="240"/>
      <c r="O1109" s="219"/>
      <c r="P1109" s="219"/>
      <c r="Q1109" s="219"/>
      <c r="R1109" s="219"/>
      <c r="S1109" s="219"/>
      <c r="T1109" s="219"/>
      <c r="U1109" s="219"/>
      <c r="W1109" s="235"/>
      <c r="X1109" s="235"/>
      <c r="Y1109" s="235"/>
      <c r="Z1109" s="235"/>
      <c r="AA1109" s="235"/>
      <c r="AB1109" s="235"/>
      <c r="AC1109" s="235"/>
      <c r="AD1109" s="235"/>
    </row>
    <row r="1110" spans="1:30" s="224" customFormat="1" ht="12.75">
      <c r="A1110" s="236"/>
      <c r="E1110" s="237"/>
      <c r="H1110" s="217"/>
      <c r="I1110" s="217"/>
      <c r="J1110" s="218"/>
      <c r="K1110" s="256"/>
      <c r="L1110" s="218"/>
      <c r="M1110" s="217"/>
      <c r="N1110" s="240"/>
      <c r="O1110" s="219"/>
      <c r="P1110" s="219"/>
      <c r="Q1110" s="219"/>
      <c r="R1110" s="219"/>
      <c r="S1110" s="219"/>
      <c r="T1110" s="219"/>
      <c r="U1110" s="219"/>
      <c r="W1110" s="235"/>
      <c r="X1110" s="235"/>
      <c r="Y1110" s="235"/>
      <c r="Z1110" s="235"/>
      <c r="AA1110" s="235"/>
      <c r="AB1110" s="235"/>
      <c r="AC1110" s="235"/>
      <c r="AD1110" s="235"/>
    </row>
    <row r="1111" spans="1:30" s="224" customFormat="1" ht="12.75">
      <c r="A1111" s="236"/>
      <c r="E1111" s="237"/>
      <c r="H1111" s="217"/>
      <c r="I1111" s="217"/>
      <c r="J1111" s="218"/>
      <c r="K1111" s="256"/>
      <c r="L1111" s="218"/>
      <c r="M1111" s="217"/>
      <c r="N1111" s="240"/>
      <c r="O1111" s="219"/>
      <c r="P1111" s="219"/>
      <c r="Q1111" s="219"/>
      <c r="R1111" s="219"/>
      <c r="S1111" s="219"/>
      <c r="T1111" s="219"/>
      <c r="U1111" s="219"/>
      <c r="W1111" s="235"/>
      <c r="X1111" s="235"/>
      <c r="Y1111" s="235"/>
      <c r="Z1111" s="235"/>
      <c r="AA1111" s="235"/>
      <c r="AB1111" s="235"/>
      <c r="AC1111" s="235"/>
      <c r="AD1111" s="235"/>
    </row>
    <row r="1112" spans="1:30" s="224" customFormat="1" ht="12.75">
      <c r="A1112" s="236"/>
      <c r="E1112" s="237"/>
      <c r="H1112" s="217"/>
      <c r="I1112" s="217"/>
      <c r="J1112" s="218"/>
      <c r="K1112" s="256"/>
      <c r="L1112" s="218"/>
      <c r="M1112" s="217"/>
      <c r="N1112" s="240"/>
      <c r="O1112" s="219"/>
      <c r="P1112" s="219"/>
      <c r="Q1112" s="219"/>
      <c r="R1112" s="219"/>
      <c r="S1112" s="219"/>
      <c r="T1112" s="219"/>
      <c r="U1112" s="219"/>
      <c r="W1112" s="235"/>
      <c r="X1112" s="235"/>
      <c r="Y1112" s="235"/>
      <c r="Z1112" s="235"/>
      <c r="AA1112" s="235"/>
      <c r="AB1112" s="235"/>
      <c r="AC1112" s="235"/>
      <c r="AD1112" s="235"/>
    </row>
    <row r="1113" spans="1:30" s="224" customFormat="1" ht="12.75">
      <c r="A1113" s="236"/>
      <c r="E1113" s="237"/>
      <c r="H1113" s="217"/>
      <c r="I1113" s="217"/>
      <c r="J1113" s="218"/>
      <c r="K1113" s="256"/>
      <c r="L1113" s="218"/>
      <c r="M1113" s="217"/>
      <c r="N1113" s="240"/>
      <c r="O1113" s="219"/>
      <c r="P1113" s="219"/>
      <c r="Q1113" s="219"/>
      <c r="R1113" s="219"/>
      <c r="S1113" s="219"/>
      <c r="T1113" s="219"/>
      <c r="U1113" s="219"/>
      <c r="W1113" s="235"/>
      <c r="X1113" s="235"/>
      <c r="Y1113" s="235"/>
      <c r="Z1113" s="235"/>
      <c r="AA1113" s="235"/>
      <c r="AB1113" s="235"/>
      <c r="AC1113" s="235"/>
      <c r="AD1113" s="235"/>
    </row>
    <row r="1114" spans="1:30" s="224" customFormat="1" ht="12.75">
      <c r="A1114" s="236"/>
      <c r="E1114" s="237"/>
      <c r="H1114" s="217"/>
      <c r="I1114" s="217"/>
      <c r="J1114" s="218"/>
      <c r="K1114" s="256"/>
      <c r="L1114" s="218"/>
      <c r="M1114" s="217"/>
      <c r="N1114" s="240"/>
      <c r="O1114" s="219"/>
      <c r="P1114" s="219"/>
      <c r="Q1114" s="219"/>
      <c r="R1114" s="219"/>
      <c r="S1114" s="219"/>
      <c r="T1114" s="219"/>
      <c r="U1114" s="219"/>
      <c r="W1114" s="235"/>
      <c r="X1114" s="235"/>
      <c r="Y1114" s="235"/>
      <c r="Z1114" s="235"/>
      <c r="AA1114" s="235"/>
      <c r="AB1114" s="235"/>
      <c r="AC1114" s="235"/>
      <c r="AD1114" s="235"/>
    </row>
    <row r="1115" spans="1:30" s="224" customFormat="1" ht="12.75">
      <c r="A1115" s="236"/>
      <c r="E1115" s="237"/>
      <c r="H1115" s="217"/>
      <c r="I1115" s="217"/>
      <c r="J1115" s="218"/>
      <c r="K1115" s="256"/>
      <c r="L1115" s="218"/>
      <c r="M1115" s="217"/>
      <c r="N1115" s="240"/>
      <c r="O1115" s="219"/>
      <c r="P1115" s="219"/>
      <c r="Q1115" s="219"/>
      <c r="R1115" s="219"/>
      <c r="S1115" s="219"/>
      <c r="T1115" s="219"/>
      <c r="U1115" s="219"/>
      <c r="W1115" s="235"/>
      <c r="X1115" s="235"/>
      <c r="Y1115" s="235"/>
      <c r="Z1115" s="235"/>
      <c r="AA1115" s="235"/>
      <c r="AB1115" s="235"/>
      <c r="AC1115" s="235"/>
      <c r="AD1115" s="235"/>
    </row>
    <row r="1116" spans="1:30" s="224" customFormat="1" ht="12.75">
      <c r="A1116" s="236"/>
      <c r="E1116" s="237"/>
      <c r="H1116" s="217"/>
      <c r="I1116" s="217"/>
      <c r="J1116" s="218"/>
      <c r="K1116" s="256"/>
      <c r="L1116" s="218"/>
      <c r="M1116" s="217"/>
      <c r="N1116" s="240"/>
      <c r="O1116" s="219"/>
      <c r="P1116" s="219"/>
      <c r="Q1116" s="219"/>
      <c r="R1116" s="219"/>
      <c r="S1116" s="219"/>
      <c r="T1116" s="219"/>
      <c r="U1116" s="219"/>
      <c r="W1116" s="235"/>
      <c r="X1116" s="235"/>
      <c r="Y1116" s="235"/>
      <c r="Z1116" s="235"/>
      <c r="AA1116" s="235"/>
      <c r="AB1116" s="235"/>
      <c r="AC1116" s="235"/>
      <c r="AD1116" s="235"/>
    </row>
    <row r="1117" spans="1:30" s="224" customFormat="1" ht="12.75">
      <c r="A1117" s="236"/>
      <c r="E1117" s="237"/>
      <c r="H1117" s="217"/>
      <c r="I1117" s="217"/>
      <c r="J1117" s="218"/>
      <c r="K1117" s="256"/>
      <c r="L1117" s="218"/>
      <c r="M1117" s="217"/>
      <c r="N1117" s="240"/>
      <c r="O1117" s="219"/>
      <c r="P1117" s="219"/>
      <c r="Q1117" s="219"/>
      <c r="R1117" s="219"/>
      <c r="S1117" s="219"/>
      <c r="T1117" s="219"/>
      <c r="U1117" s="219"/>
      <c r="W1117" s="235"/>
      <c r="X1117" s="235"/>
      <c r="Y1117" s="235"/>
      <c r="Z1117" s="235"/>
      <c r="AA1117" s="235"/>
      <c r="AB1117" s="235"/>
      <c r="AC1117" s="235"/>
      <c r="AD1117" s="235"/>
    </row>
    <row r="1118" spans="1:30" s="224" customFormat="1" ht="12.75">
      <c r="A1118" s="236"/>
      <c r="E1118" s="237"/>
      <c r="H1118" s="217"/>
      <c r="I1118" s="217"/>
      <c r="J1118" s="218"/>
      <c r="K1118" s="256"/>
      <c r="L1118" s="218"/>
      <c r="M1118" s="217"/>
      <c r="N1118" s="240"/>
      <c r="O1118" s="219"/>
      <c r="P1118" s="219"/>
      <c r="Q1118" s="219"/>
      <c r="R1118" s="219"/>
      <c r="S1118" s="219"/>
      <c r="T1118" s="219"/>
      <c r="U1118" s="219"/>
      <c r="W1118" s="235"/>
      <c r="X1118" s="235"/>
      <c r="Y1118" s="235"/>
      <c r="Z1118" s="235"/>
      <c r="AA1118" s="235"/>
      <c r="AB1118" s="235"/>
      <c r="AC1118" s="235"/>
      <c r="AD1118" s="235"/>
    </row>
    <row r="1119" spans="1:30" s="224" customFormat="1" ht="12.75">
      <c r="A1119" s="236"/>
      <c r="E1119" s="237"/>
      <c r="H1119" s="217"/>
      <c r="I1119" s="217"/>
      <c r="J1119" s="218"/>
      <c r="K1119" s="256"/>
      <c r="L1119" s="218"/>
      <c r="M1119" s="217"/>
      <c r="N1119" s="240"/>
      <c r="O1119" s="219"/>
      <c r="P1119" s="219"/>
      <c r="Q1119" s="219"/>
      <c r="R1119" s="219"/>
      <c r="S1119" s="219"/>
      <c r="T1119" s="219"/>
      <c r="U1119" s="219"/>
      <c r="W1119" s="235"/>
      <c r="X1119" s="235"/>
      <c r="Y1119" s="235"/>
      <c r="Z1119" s="235"/>
      <c r="AA1119" s="235"/>
      <c r="AB1119" s="235"/>
      <c r="AC1119" s="235"/>
      <c r="AD1119" s="235"/>
    </row>
    <row r="1120" spans="1:30" s="224" customFormat="1" ht="12.75">
      <c r="A1120" s="236"/>
      <c r="E1120" s="237"/>
      <c r="H1120" s="217"/>
      <c r="I1120" s="217"/>
      <c r="J1120" s="218"/>
      <c r="K1120" s="256"/>
      <c r="L1120" s="218"/>
      <c r="M1120" s="217"/>
      <c r="N1120" s="240"/>
      <c r="O1120" s="219"/>
      <c r="P1120" s="219"/>
      <c r="Q1120" s="219"/>
      <c r="R1120" s="219"/>
      <c r="S1120" s="219"/>
      <c r="T1120" s="219"/>
      <c r="U1120" s="219"/>
      <c r="W1120" s="235"/>
      <c r="X1120" s="235"/>
      <c r="Y1120" s="235"/>
      <c r="Z1120" s="235"/>
      <c r="AA1120" s="235"/>
      <c r="AB1120" s="235"/>
      <c r="AC1120" s="235"/>
      <c r="AD1120" s="235"/>
    </row>
    <row r="1121" spans="1:30" s="224" customFormat="1" ht="12.75">
      <c r="A1121" s="236"/>
      <c r="E1121" s="237"/>
      <c r="H1121" s="217"/>
      <c r="I1121" s="217"/>
      <c r="J1121" s="218"/>
      <c r="K1121" s="256"/>
      <c r="L1121" s="218"/>
      <c r="M1121" s="217"/>
      <c r="N1121" s="240"/>
      <c r="O1121" s="219"/>
      <c r="P1121" s="219"/>
      <c r="Q1121" s="219"/>
      <c r="R1121" s="219"/>
      <c r="S1121" s="219"/>
      <c r="T1121" s="219"/>
      <c r="U1121" s="219"/>
      <c r="W1121" s="235"/>
      <c r="X1121" s="235"/>
      <c r="Y1121" s="235"/>
      <c r="Z1121" s="235"/>
      <c r="AA1121" s="235"/>
      <c r="AB1121" s="235"/>
      <c r="AC1121" s="235"/>
      <c r="AD1121" s="235"/>
    </row>
    <row r="1122" spans="1:30" s="224" customFormat="1" ht="12.75">
      <c r="A1122" s="236"/>
      <c r="E1122" s="237"/>
      <c r="H1122" s="217"/>
      <c r="I1122" s="217"/>
      <c r="J1122" s="218"/>
      <c r="K1122" s="256"/>
      <c r="L1122" s="218"/>
      <c r="M1122" s="217"/>
      <c r="N1122" s="240"/>
      <c r="O1122" s="219"/>
      <c r="P1122" s="219"/>
      <c r="Q1122" s="219"/>
      <c r="R1122" s="219"/>
      <c r="S1122" s="219"/>
      <c r="T1122" s="219"/>
      <c r="U1122" s="219"/>
      <c r="W1122" s="235"/>
      <c r="X1122" s="235"/>
      <c r="Y1122" s="235"/>
      <c r="Z1122" s="235"/>
      <c r="AA1122" s="235"/>
      <c r="AB1122" s="235"/>
      <c r="AC1122" s="235"/>
      <c r="AD1122" s="235"/>
    </row>
    <row r="1123" spans="1:30" s="224" customFormat="1" ht="12.75">
      <c r="A1123" s="236"/>
      <c r="E1123" s="237"/>
      <c r="H1123" s="217"/>
      <c r="I1123" s="217"/>
      <c r="J1123" s="218"/>
      <c r="K1123" s="256"/>
      <c r="L1123" s="218"/>
      <c r="M1123" s="217"/>
      <c r="N1123" s="240"/>
      <c r="O1123" s="219"/>
      <c r="P1123" s="219"/>
      <c r="Q1123" s="219"/>
      <c r="R1123" s="219"/>
      <c r="S1123" s="219"/>
      <c r="T1123" s="219"/>
      <c r="U1123" s="219"/>
      <c r="W1123" s="235"/>
      <c r="X1123" s="235"/>
      <c r="Y1123" s="235"/>
      <c r="Z1123" s="235"/>
      <c r="AA1123" s="235"/>
      <c r="AB1123" s="235"/>
      <c r="AC1123" s="235"/>
      <c r="AD1123" s="235"/>
    </row>
    <row r="1124" spans="1:30" s="224" customFormat="1" ht="12.75">
      <c r="A1124" s="236"/>
      <c r="E1124" s="237"/>
      <c r="H1124" s="217"/>
      <c r="I1124" s="217"/>
      <c r="J1124" s="218"/>
      <c r="K1124" s="256"/>
      <c r="L1124" s="218"/>
      <c r="M1124" s="217"/>
      <c r="N1124" s="240"/>
      <c r="O1124" s="219"/>
      <c r="P1124" s="219"/>
      <c r="Q1124" s="219"/>
      <c r="R1124" s="219"/>
      <c r="S1124" s="219"/>
      <c r="T1124" s="219"/>
      <c r="U1124" s="219"/>
      <c r="W1124" s="235"/>
      <c r="X1124" s="235"/>
      <c r="Y1124" s="235"/>
      <c r="Z1124" s="235"/>
      <c r="AA1124" s="235"/>
      <c r="AB1124" s="235"/>
      <c r="AC1124" s="235"/>
      <c r="AD1124" s="235"/>
    </row>
    <row r="1125" spans="1:30" s="224" customFormat="1" ht="12.75">
      <c r="A1125" s="236"/>
      <c r="E1125" s="237"/>
      <c r="H1125" s="217"/>
      <c r="I1125" s="217"/>
      <c r="J1125" s="218"/>
      <c r="K1125" s="256"/>
      <c r="L1125" s="218"/>
      <c r="M1125" s="217"/>
      <c r="N1125" s="240"/>
      <c r="O1125" s="219"/>
      <c r="P1125" s="219"/>
      <c r="Q1125" s="219"/>
      <c r="R1125" s="219"/>
      <c r="S1125" s="219"/>
      <c r="T1125" s="219"/>
      <c r="U1125" s="219"/>
      <c r="W1125" s="235"/>
      <c r="X1125" s="235"/>
      <c r="Y1125" s="235"/>
      <c r="Z1125" s="235"/>
      <c r="AA1125" s="235"/>
      <c r="AB1125" s="235"/>
      <c r="AC1125" s="235"/>
      <c r="AD1125" s="235"/>
    </row>
    <row r="1126" spans="1:30" s="224" customFormat="1" ht="12.75">
      <c r="A1126" s="236"/>
      <c r="E1126" s="237"/>
      <c r="H1126" s="217"/>
      <c r="I1126" s="217"/>
      <c r="J1126" s="218"/>
      <c r="K1126" s="256"/>
      <c r="L1126" s="218"/>
      <c r="M1126" s="217"/>
      <c r="N1126" s="240"/>
      <c r="O1126" s="219"/>
      <c r="P1126" s="219"/>
      <c r="Q1126" s="219"/>
      <c r="R1126" s="219"/>
      <c r="S1126" s="219"/>
      <c r="T1126" s="219"/>
      <c r="U1126" s="219"/>
      <c r="W1126" s="235"/>
      <c r="X1126" s="235"/>
      <c r="Y1126" s="235"/>
      <c r="Z1126" s="235"/>
      <c r="AA1126" s="235"/>
      <c r="AB1126" s="235"/>
      <c r="AC1126" s="235"/>
      <c r="AD1126" s="235"/>
    </row>
    <row r="1127" spans="1:30" s="224" customFormat="1" ht="12.75">
      <c r="A1127" s="236"/>
      <c r="E1127" s="237"/>
      <c r="H1127" s="217"/>
      <c r="I1127" s="217"/>
      <c r="J1127" s="218"/>
      <c r="K1127" s="256"/>
      <c r="L1127" s="218"/>
      <c r="M1127" s="217"/>
      <c r="N1127" s="240"/>
      <c r="O1127" s="219"/>
      <c r="P1127" s="219"/>
      <c r="Q1127" s="219"/>
      <c r="R1127" s="219"/>
      <c r="S1127" s="219"/>
      <c r="T1127" s="219"/>
      <c r="U1127" s="219"/>
      <c r="W1127" s="235"/>
      <c r="X1127" s="235"/>
      <c r="Y1127" s="235"/>
      <c r="Z1127" s="235"/>
      <c r="AA1127" s="235"/>
      <c r="AB1127" s="235"/>
      <c r="AC1127" s="235"/>
      <c r="AD1127" s="235"/>
    </row>
    <row r="1128" spans="1:30" s="224" customFormat="1" ht="12.75">
      <c r="A1128" s="236"/>
      <c r="E1128" s="237"/>
      <c r="H1128" s="217"/>
      <c r="I1128" s="217"/>
      <c r="J1128" s="218"/>
      <c r="K1128" s="256"/>
      <c r="L1128" s="218"/>
      <c r="M1128" s="217"/>
      <c r="N1128" s="240"/>
      <c r="O1128" s="219"/>
      <c r="P1128" s="219"/>
      <c r="Q1128" s="219"/>
      <c r="R1128" s="219"/>
      <c r="S1128" s="219"/>
      <c r="T1128" s="219"/>
      <c r="U1128" s="219"/>
      <c r="W1128" s="235"/>
      <c r="X1128" s="235"/>
      <c r="Y1128" s="235"/>
      <c r="Z1128" s="235"/>
      <c r="AA1128" s="235"/>
      <c r="AB1128" s="235"/>
      <c r="AC1128" s="235"/>
      <c r="AD1128" s="235"/>
    </row>
    <row r="1129" spans="1:30" s="224" customFormat="1" ht="12.75">
      <c r="A1129" s="236"/>
      <c r="E1129" s="237"/>
      <c r="H1129" s="217"/>
      <c r="I1129" s="217"/>
      <c r="J1129" s="218"/>
      <c r="K1129" s="256"/>
      <c r="L1129" s="218"/>
      <c r="M1129" s="217"/>
      <c r="N1129" s="240"/>
      <c r="O1129" s="219"/>
      <c r="P1129" s="219"/>
      <c r="Q1129" s="219"/>
      <c r="R1129" s="219"/>
      <c r="S1129" s="219"/>
      <c r="T1129" s="219"/>
      <c r="U1129" s="219"/>
      <c r="W1129" s="235"/>
      <c r="X1129" s="235"/>
      <c r="Y1129" s="235"/>
      <c r="Z1129" s="235"/>
      <c r="AA1129" s="235"/>
      <c r="AB1129" s="235"/>
      <c r="AC1129" s="235"/>
      <c r="AD1129" s="235"/>
    </row>
    <row r="1130" spans="1:30" s="224" customFormat="1" ht="12.75">
      <c r="A1130" s="236"/>
      <c r="E1130" s="237"/>
      <c r="H1130" s="217"/>
      <c r="I1130" s="217"/>
      <c r="J1130" s="218"/>
      <c r="K1130" s="256"/>
      <c r="L1130" s="218"/>
      <c r="M1130" s="217"/>
      <c r="N1130" s="240"/>
      <c r="O1130" s="219"/>
      <c r="P1130" s="219"/>
      <c r="Q1130" s="219"/>
      <c r="R1130" s="219"/>
      <c r="S1130" s="219"/>
      <c r="T1130" s="219"/>
      <c r="U1130" s="219"/>
      <c r="W1130" s="235"/>
      <c r="X1130" s="235"/>
      <c r="Y1130" s="235"/>
      <c r="Z1130" s="235"/>
      <c r="AA1130" s="235"/>
      <c r="AB1130" s="235"/>
      <c r="AC1130" s="235"/>
      <c r="AD1130" s="235"/>
    </row>
    <row r="1131" spans="1:30" s="224" customFormat="1" ht="12.75">
      <c r="A1131" s="236"/>
      <c r="E1131" s="237"/>
      <c r="H1131" s="217"/>
      <c r="I1131" s="217"/>
      <c r="J1131" s="218"/>
      <c r="K1131" s="256"/>
      <c r="L1131" s="218"/>
      <c r="M1131" s="217"/>
      <c r="N1131" s="240"/>
      <c r="O1131" s="219"/>
      <c r="P1131" s="219"/>
      <c r="Q1131" s="219"/>
      <c r="R1131" s="219"/>
      <c r="S1131" s="219"/>
      <c r="T1131" s="219"/>
      <c r="U1131" s="219"/>
      <c r="W1131" s="235"/>
      <c r="X1131" s="235"/>
      <c r="Y1131" s="235"/>
      <c r="Z1131" s="235"/>
      <c r="AA1131" s="235"/>
      <c r="AB1131" s="235"/>
      <c r="AC1131" s="235"/>
      <c r="AD1131" s="235"/>
    </row>
    <row r="1132" spans="1:30" s="224" customFormat="1" ht="12.75">
      <c r="A1132" s="236"/>
      <c r="E1132" s="237"/>
      <c r="H1132" s="217"/>
      <c r="I1132" s="217"/>
      <c r="J1132" s="218"/>
      <c r="K1132" s="256"/>
      <c r="L1132" s="218"/>
      <c r="M1132" s="217"/>
      <c r="N1132" s="240"/>
      <c r="O1132" s="219"/>
      <c r="P1132" s="219"/>
      <c r="Q1132" s="219"/>
      <c r="R1132" s="219"/>
      <c r="S1132" s="219"/>
      <c r="T1132" s="219"/>
      <c r="U1132" s="219"/>
      <c r="W1132" s="235"/>
      <c r="X1132" s="235"/>
      <c r="Y1132" s="235"/>
      <c r="Z1132" s="235"/>
      <c r="AA1132" s="235"/>
      <c r="AB1132" s="235"/>
      <c r="AC1132" s="235"/>
      <c r="AD1132" s="235"/>
    </row>
    <row r="1133" spans="1:30" s="224" customFormat="1" ht="12.75">
      <c r="A1133" s="236"/>
      <c r="E1133" s="237"/>
      <c r="H1133" s="217"/>
      <c r="I1133" s="217"/>
      <c r="J1133" s="218"/>
      <c r="K1133" s="256"/>
      <c r="L1133" s="218"/>
      <c r="M1133" s="217"/>
      <c r="N1133" s="240"/>
      <c r="O1133" s="219"/>
      <c r="P1133" s="219"/>
      <c r="Q1133" s="219"/>
      <c r="R1133" s="219"/>
      <c r="S1133" s="219"/>
      <c r="T1133" s="219"/>
      <c r="U1133" s="219"/>
      <c r="W1133" s="235"/>
      <c r="X1133" s="235"/>
      <c r="Y1133" s="235"/>
      <c r="Z1133" s="235"/>
      <c r="AA1133" s="235"/>
      <c r="AB1133" s="235"/>
      <c r="AC1133" s="235"/>
      <c r="AD1133" s="235"/>
    </row>
    <row r="1134" spans="1:30" s="224" customFormat="1" ht="12.75">
      <c r="A1134" s="236"/>
      <c r="E1134" s="237"/>
      <c r="H1134" s="217"/>
      <c r="I1134" s="217"/>
      <c r="J1134" s="218"/>
      <c r="K1134" s="256"/>
      <c r="L1134" s="218"/>
      <c r="M1134" s="217"/>
      <c r="N1134" s="240"/>
      <c r="O1134" s="219"/>
      <c r="P1134" s="219"/>
      <c r="Q1134" s="219"/>
      <c r="R1134" s="219"/>
      <c r="S1134" s="219"/>
      <c r="T1134" s="219"/>
      <c r="U1134" s="219"/>
      <c r="W1134" s="235"/>
      <c r="X1134" s="235"/>
      <c r="Y1134" s="235"/>
      <c r="Z1134" s="235"/>
      <c r="AA1134" s="235"/>
      <c r="AB1134" s="235"/>
      <c r="AC1134" s="235"/>
      <c r="AD1134" s="235"/>
    </row>
    <row r="1135" spans="1:30" s="224" customFormat="1" ht="12.75">
      <c r="A1135" s="236"/>
      <c r="E1135" s="237"/>
      <c r="H1135" s="217"/>
      <c r="I1135" s="217"/>
      <c r="J1135" s="218"/>
      <c r="K1135" s="256"/>
      <c r="L1135" s="218"/>
      <c r="M1135" s="217"/>
      <c r="N1135" s="240"/>
      <c r="O1135" s="219"/>
      <c r="P1135" s="219"/>
      <c r="Q1135" s="219"/>
      <c r="R1135" s="219"/>
      <c r="S1135" s="219"/>
      <c r="T1135" s="219"/>
      <c r="U1135" s="219"/>
      <c r="W1135" s="235"/>
      <c r="X1135" s="235"/>
      <c r="Y1135" s="235"/>
      <c r="Z1135" s="235"/>
      <c r="AA1135" s="235"/>
      <c r="AB1135" s="235"/>
      <c r="AC1135" s="235"/>
      <c r="AD1135" s="235"/>
    </row>
    <row r="1136" spans="1:30" s="224" customFormat="1" ht="12.75">
      <c r="A1136" s="236"/>
      <c r="E1136" s="237"/>
      <c r="H1136" s="217"/>
      <c r="I1136" s="217"/>
      <c r="J1136" s="218"/>
      <c r="K1136" s="256"/>
      <c r="L1136" s="218"/>
      <c r="M1136" s="217"/>
      <c r="N1136" s="240"/>
      <c r="O1136" s="219"/>
      <c r="P1136" s="219"/>
      <c r="Q1136" s="219"/>
      <c r="R1136" s="219"/>
      <c r="S1136" s="219"/>
      <c r="T1136" s="219"/>
      <c r="U1136" s="219"/>
      <c r="W1136" s="235"/>
      <c r="X1136" s="235"/>
      <c r="Y1136" s="235"/>
      <c r="Z1136" s="235"/>
      <c r="AA1136" s="235"/>
      <c r="AB1136" s="235"/>
      <c r="AC1136" s="235"/>
      <c r="AD1136" s="235"/>
    </row>
    <row r="1137" spans="1:30" s="224" customFormat="1" ht="12.75">
      <c r="A1137" s="236"/>
      <c r="E1137" s="237"/>
      <c r="H1137" s="217"/>
      <c r="I1137" s="217"/>
      <c r="J1137" s="218"/>
      <c r="K1137" s="256"/>
      <c r="L1137" s="218"/>
      <c r="M1137" s="217"/>
      <c r="N1137" s="240"/>
      <c r="O1137" s="219"/>
      <c r="P1137" s="219"/>
      <c r="Q1137" s="219"/>
      <c r="R1137" s="219"/>
      <c r="S1137" s="219"/>
      <c r="T1137" s="219"/>
      <c r="U1137" s="219"/>
      <c r="W1137" s="235"/>
      <c r="X1137" s="235"/>
      <c r="Y1137" s="235"/>
      <c r="Z1137" s="235"/>
      <c r="AA1137" s="235"/>
      <c r="AB1137" s="235"/>
      <c r="AC1137" s="235"/>
      <c r="AD1137" s="235"/>
    </row>
    <row r="1138" spans="1:30" s="224" customFormat="1" ht="12.75">
      <c r="A1138" s="236"/>
      <c r="E1138" s="237"/>
      <c r="H1138" s="217"/>
      <c r="I1138" s="217"/>
      <c r="J1138" s="218"/>
      <c r="K1138" s="256"/>
      <c r="L1138" s="218"/>
      <c r="M1138" s="217"/>
      <c r="N1138" s="240"/>
      <c r="O1138" s="219"/>
      <c r="P1138" s="219"/>
      <c r="Q1138" s="219"/>
      <c r="R1138" s="219"/>
      <c r="S1138" s="219"/>
      <c r="T1138" s="219"/>
      <c r="U1138" s="219"/>
      <c r="W1138" s="235"/>
      <c r="X1138" s="235"/>
      <c r="Y1138" s="235"/>
      <c r="Z1138" s="235"/>
      <c r="AA1138" s="235"/>
      <c r="AB1138" s="235"/>
      <c r="AC1138" s="235"/>
      <c r="AD1138" s="235"/>
    </row>
    <row r="1139" spans="1:30" s="224" customFormat="1" ht="12.75">
      <c r="A1139" s="236"/>
      <c r="E1139" s="237"/>
      <c r="H1139" s="217"/>
      <c r="I1139" s="217"/>
      <c r="J1139" s="218"/>
      <c r="K1139" s="256"/>
      <c r="L1139" s="218"/>
      <c r="M1139" s="217"/>
      <c r="N1139" s="240"/>
      <c r="O1139" s="219"/>
      <c r="P1139" s="219"/>
      <c r="Q1139" s="219"/>
      <c r="R1139" s="219"/>
      <c r="S1139" s="219"/>
      <c r="T1139" s="219"/>
      <c r="U1139" s="219"/>
      <c r="W1139" s="235"/>
      <c r="X1139" s="235"/>
      <c r="Y1139" s="235"/>
      <c r="Z1139" s="235"/>
      <c r="AA1139" s="235"/>
      <c r="AB1139" s="235"/>
      <c r="AC1139" s="235"/>
      <c r="AD1139" s="235"/>
    </row>
    <row r="1140" spans="1:30" s="224" customFormat="1" ht="12.75">
      <c r="A1140" s="236"/>
      <c r="E1140" s="237"/>
      <c r="H1140" s="217"/>
      <c r="I1140" s="217"/>
      <c r="J1140" s="218"/>
      <c r="K1140" s="256"/>
      <c r="L1140" s="218"/>
      <c r="M1140" s="217"/>
      <c r="N1140" s="240"/>
      <c r="O1140" s="219"/>
      <c r="P1140" s="219"/>
      <c r="Q1140" s="219"/>
      <c r="R1140" s="219"/>
      <c r="S1140" s="219"/>
      <c r="T1140" s="219"/>
      <c r="U1140" s="219"/>
      <c r="W1140" s="235"/>
      <c r="X1140" s="235"/>
      <c r="Y1140" s="235"/>
      <c r="Z1140" s="235"/>
      <c r="AA1140" s="235"/>
      <c r="AB1140" s="235"/>
      <c r="AC1140" s="235"/>
      <c r="AD1140" s="235"/>
    </row>
    <row r="1141" spans="1:30" s="224" customFormat="1" ht="12.75">
      <c r="A1141" s="236"/>
      <c r="E1141" s="237"/>
      <c r="H1141" s="217"/>
      <c r="I1141" s="217"/>
      <c r="J1141" s="218"/>
      <c r="K1141" s="256"/>
      <c r="L1141" s="218"/>
      <c r="M1141" s="217"/>
      <c r="N1141" s="240"/>
      <c r="O1141" s="219"/>
      <c r="P1141" s="219"/>
      <c r="Q1141" s="219"/>
      <c r="R1141" s="219"/>
      <c r="S1141" s="219"/>
      <c r="T1141" s="219"/>
      <c r="U1141" s="219"/>
      <c r="W1141" s="235"/>
      <c r="X1141" s="235"/>
      <c r="Y1141" s="235"/>
      <c r="Z1141" s="235"/>
      <c r="AA1141" s="235"/>
      <c r="AB1141" s="235"/>
      <c r="AC1141" s="235"/>
      <c r="AD1141" s="235"/>
    </row>
    <row r="1142" spans="1:30" s="224" customFormat="1" ht="12.75">
      <c r="A1142" s="236"/>
      <c r="E1142" s="237"/>
      <c r="H1142" s="217"/>
      <c r="I1142" s="217"/>
      <c r="J1142" s="218"/>
      <c r="K1142" s="256"/>
      <c r="L1142" s="218"/>
      <c r="M1142" s="217"/>
      <c r="N1142" s="240"/>
      <c r="O1142" s="219"/>
      <c r="P1142" s="219"/>
      <c r="Q1142" s="219"/>
      <c r="R1142" s="219"/>
      <c r="S1142" s="219"/>
      <c r="T1142" s="219"/>
      <c r="U1142" s="219"/>
      <c r="W1142" s="235"/>
      <c r="X1142" s="235"/>
      <c r="Y1142" s="235"/>
      <c r="Z1142" s="235"/>
      <c r="AA1142" s="235"/>
      <c r="AB1142" s="235"/>
      <c r="AC1142" s="235"/>
      <c r="AD1142" s="235"/>
    </row>
    <row r="1143" spans="1:30" s="224" customFormat="1" ht="12.75">
      <c r="A1143" s="236"/>
      <c r="E1143" s="237"/>
      <c r="H1143" s="217"/>
      <c r="I1143" s="217"/>
      <c r="J1143" s="218"/>
      <c r="K1143" s="256"/>
      <c r="L1143" s="218"/>
      <c r="M1143" s="217"/>
      <c r="N1143" s="240"/>
      <c r="O1143" s="219"/>
      <c r="P1143" s="219"/>
      <c r="Q1143" s="219"/>
      <c r="R1143" s="219"/>
      <c r="S1143" s="219"/>
      <c r="T1143" s="219"/>
      <c r="U1143" s="219"/>
      <c r="W1143" s="235"/>
      <c r="X1143" s="235"/>
      <c r="Y1143" s="235"/>
      <c r="Z1143" s="235"/>
      <c r="AA1143" s="235"/>
      <c r="AB1143" s="235"/>
      <c r="AC1143" s="235"/>
      <c r="AD1143" s="235"/>
    </row>
    <row r="1144" spans="1:30" s="224" customFormat="1" ht="12.75">
      <c r="A1144" s="236"/>
      <c r="E1144" s="237"/>
      <c r="H1144" s="217"/>
      <c r="I1144" s="217"/>
      <c r="J1144" s="218"/>
      <c r="K1144" s="256"/>
      <c r="L1144" s="218"/>
      <c r="M1144" s="217"/>
      <c r="N1144" s="240"/>
      <c r="O1144" s="219"/>
      <c r="P1144" s="219"/>
      <c r="Q1144" s="219"/>
      <c r="R1144" s="219"/>
      <c r="S1144" s="219"/>
      <c r="T1144" s="219"/>
      <c r="U1144" s="219"/>
      <c r="W1144" s="235"/>
      <c r="X1144" s="235"/>
      <c r="Y1144" s="235"/>
      <c r="Z1144" s="235"/>
      <c r="AA1144" s="235"/>
      <c r="AB1144" s="235"/>
      <c r="AC1144" s="235"/>
      <c r="AD1144" s="235"/>
    </row>
    <row r="1145" spans="1:30" s="224" customFormat="1" ht="12.75">
      <c r="A1145" s="236"/>
      <c r="E1145" s="237"/>
      <c r="H1145" s="217"/>
      <c r="I1145" s="217"/>
      <c r="J1145" s="218"/>
      <c r="K1145" s="256"/>
      <c r="L1145" s="218"/>
      <c r="M1145" s="217"/>
      <c r="N1145" s="240"/>
      <c r="O1145" s="219"/>
      <c r="P1145" s="219"/>
      <c r="Q1145" s="219"/>
      <c r="R1145" s="219"/>
      <c r="S1145" s="219"/>
      <c r="T1145" s="219"/>
      <c r="U1145" s="219"/>
      <c r="W1145" s="235"/>
      <c r="X1145" s="235"/>
      <c r="Y1145" s="235"/>
      <c r="Z1145" s="235"/>
      <c r="AA1145" s="235"/>
      <c r="AB1145" s="235"/>
      <c r="AC1145" s="235"/>
      <c r="AD1145" s="235"/>
    </row>
    <row r="1146" spans="1:30" s="224" customFormat="1" ht="12.75">
      <c r="A1146" s="236"/>
      <c r="E1146" s="237"/>
      <c r="H1146" s="217"/>
      <c r="I1146" s="217"/>
      <c r="J1146" s="218"/>
      <c r="K1146" s="256"/>
      <c r="L1146" s="218"/>
      <c r="M1146" s="217"/>
      <c r="N1146" s="240"/>
      <c r="O1146" s="219"/>
      <c r="P1146" s="219"/>
      <c r="Q1146" s="219"/>
      <c r="R1146" s="219"/>
      <c r="S1146" s="219"/>
      <c r="T1146" s="219"/>
      <c r="U1146" s="219"/>
      <c r="W1146" s="235"/>
      <c r="X1146" s="235"/>
      <c r="Y1146" s="235"/>
      <c r="Z1146" s="235"/>
      <c r="AA1146" s="235"/>
      <c r="AB1146" s="235"/>
      <c r="AC1146" s="235"/>
      <c r="AD1146" s="235"/>
    </row>
    <row r="1147" spans="1:30" s="224" customFormat="1" ht="12.75">
      <c r="A1147" s="236"/>
      <c r="E1147" s="237"/>
      <c r="H1147" s="217"/>
      <c r="I1147" s="217"/>
      <c r="J1147" s="218"/>
      <c r="K1147" s="256"/>
      <c r="L1147" s="218"/>
      <c r="M1147" s="217"/>
      <c r="N1147" s="240"/>
      <c r="O1147" s="219"/>
      <c r="P1147" s="219"/>
      <c r="Q1147" s="219"/>
      <c r="R1147" s="219"/>
      <c r="S1147" s="219"/>
      <c r="T1147" s="219"/>
      <c r="U1147" s="219"/>
      <c r="W1147" s="235"/>
      <c r="X1147" s="235"/>
      <c r="Y1147" s="235"/>
      <c r="Z1147" s="235"/>
      <c r="AA1147" s="235"/>
      <c r="AB1147" s="235"/>
      <c r="AC1147" s="235"/>
      <c r="AD1147" s="235"/>
    </row>
    <row r="1148" spans="1:30" s="224" customFormat="1" ht="12.75">
      <c r="A1148" s="236"/>
      <c r="E1148" s="237"/>
      <c r="H1148" s="217"/>
      <c r="I1148" s="217"/>
      <c r="J1148" s="218"/>
      <c r="K1148" s="256"/>
      <c r="L1148" s="218"/>
      <c r="M1148" s="217"/>
      <c r="N1148" s="240"/>
      <c r="O1148" s="219"/>
      <c r="P1148" s="219"/>
      <c r="Q1148" s="219"/>
      <c r="R1148" s="219"/>
      <c r="S1148" s="219"/>
      <c r="T1148" s="219"/>
      <c r="U1148" s="219"/>
      <c r="W1148" s="235"/>
      <c r="X1148" s="235"/>
      <c r="Y1148" s="235"/>
      <c r="Z1148" s="235"/>
      <c r="AA1148" s="235"/>
      <c r="AB1148" s="235"/>
      <c r="AC1148" s="235"/>
      <c r="AD1148" s="235"/>
    </row>
    <row r="1149" spans="1:30" s="224" customFormat="1" ht="12.75">
      <c r="A1149" s="236"/>
      <c r="E1149" s="237"/>
      <c r="H1149" s="217"/>
      <c r="I1149" s="217"/>
      <c r="J1149" s="218"/>
      <c r="K1149" s="256"/>
      <c r="L1149" s="218"/>
      <c r="M1149" s="217"/>
      <c r="N1149" s="240"/>
      <c r="O1149" s="219"/>
      <c r="P1149" s="219"/>
      <c r="Q1149" s="219"/>
      <c r="R1149" s="219"/>
      <c r="S1149" s="219"/>
      <c r="T1149" s="219"/>
      <c r="U1149" s="219"/>
      <c r="W1149" s="235"/>
      <c r="X1149" s="235"/>
      <c r="Y1149" s="235"/>
      <c r="Z1149" s="235"/>
      <c r="AA1149" s="235"/>
      <c r="AB1149" s="235"/>
      <c r="AC1149" s="235"/>
      <c r="AD1149" s="235"/>
    </row>
    <row r="1150" spans="1:30" s="224" customFormat="1" ht="12.75">
      <c r="A1150" s="236"/>
      <c r="E1150" s="237"/>
      <c r="H1150" s="217"/>
      <c r="I1150" s="217"/>
      <c r="J1150" s="218"/>
      <c r="K1150" s="256"/>
      <c r="L1150" s="218"/>
      <c r="M1150" s="217"/>
      <c r="N1150" s="240"/>
      <c r="O1150" s="219"/>
      <c r="P1150" s="219"/>
      <c r="Q1150" s="219"/>
      <c r="R1150" s="219"/>
      <c r="S1150" s="219"/>
      <c r="T1150" s="219"/>
      <c r="U1150" s="219"/>
      <c r="W1150" s="235"/>
      <c r="X1150" s="235"/>
      <c r="Y1150" s="235"/>
      <c r="Z1150" s="235"/>
      <c r="AA1150" s="235"/>
      <c r="AB1150" s="235"/>
      <c r="AC1150" s="235"/>
      <c r="AD1150" s="235"/>
    </row>
    <row r="1151" spans="1:30" s="224" customFormat="1" ht="12.75">
      <c r="A1151" s="236"/>
      <c r="E1151" s="237"/>
      <c r="H1151" s="217"/>
      <c r="I1151" s="217"/>
      <c r="J1151" s="218"/>
      <c r="K1151" s="256"/>
      <c r="L1151" s="218"/>
      <c r="M1151" s="217"/>
      <c r="N1151" s="240"/>
      <c r="O1151" s="219"/>
      <c r="P1151" s="219"/>
      <c r="Q1151" s="219"/>
      <c r="R1151" s="219"/>
      <c r="S1151" s="219"/>
      <c r="T1151" s="219"/>
      <c r="U1151" s="219"/>
      <c r="W1151" s="235"/>
      <c r="X1151" s="235"/>
      <c r="Y1151" s="235"/>
      <c r="Z1151" s="235"/>
      <c r="AA1151" s="235"/>
      <c r="AB1151" s="235"/>
      <c r="AC1151" s="235"/>
      <c r="AD1151" s="235"/>
    </row>
    <row r="1152" spans="1:30" s="224" customFormat="1" ht="12.75">
      <c r="A1152" s="236"/>
      <c r="E1152" s="237"/>
      <c r="H1152" s="217"/>
      <c r="I1152" s="217"/>
      <c r="J1152" s="218"/>
      <c r="K1152" s="256"/>
      <c r="L1152" s="218"/>
      <c r="M1152" s="217"/>
      <c r="N1152" s="240"/>
      <c r="O1152" s="219"/>
      <c r="P1152" s="219"/>
      <c r="Q1152" s="219"/>
      <c r="R1152" s="219"/>
      <c r="S1152" s="219"/>
      <c r="T1152" s="219"/>
      <c r="U1152" s="219"/>
      <c r="W1152" s="235"/>
      <c r="X1152" s="235"/>
      <c r="Y1152" s="235"/>
      <c r="Z1152" s="235"/>
      <c r="AA1152" s="235"/>
      <c r="AB1152" s="235"/>
      <c r="AC1152" s="235"/>
      <c r="AD1152" s="235"/>
    </row>
    <row r="1153" spans="1:30" s="224" customFormat="1" ht="12.75">
      <c r="A1153" s="236"/>
      <c r="E1153" s="237"/>
      <c r="H1153" s="217"/>
      <c r="I1153" s="217"/>
      <c r="J1153" s="218"/>
      <c r="K1153" s="256"/>
      <c r="L1153" s="218"/>
      <c r="M1153" s="217"/>
      <c r="N1153" s="240"/>
      <c r="O1153" s="219"/>
      <c r="P1153" s="219"/>
      <c r="Q1153" s="219"/>
      <c r="R1153" s="219"/>
      <c r="S1153" s="219"/>
      <c r="T1153" s="219"/>
      <c r="U1153" s="219"/>
      <c r="W1153" s="235"/>
      <c r="X1153" s="235"/>
      <c r="Y1153" s="235"/>
      <c r="Z1153" s="235"/>
      <c r="AA1153" s="235"/>
      <c r="AB1153" s="235"/>
      <c r="AC1153" s="235"/>
      <c r="AD1153" s="235"/>
    </row>
    <row r="1154" spans="1:30" s="224" customFormat="1" ht="12.75">
      <c r="A1154" s="236"/>
      <c r="E1154" s="237"/>
      <c r="H1154" s="217"/>
      <c r="I1154" s="217"/>
      <c r="J1154" s="218"/>
      <c r="K1154" s="256"/>
      <c r="L1154" s="218"/>
      <c r="M1154" s="217"/>
      <c r="N1154" s="240"/>
      <c r="O1154" s="219"/>
      <c r="P1154" s="219"/>
      <c r="Q1154" s="219"/>
      <c r="R1154" s="219"/>
      <c r="S1154" s="219"/>
      <c r="T1154" s="219"/>
      <c r="U1154" s="219"/>
      <c r="W1154" s="235"/>
      <c r="X1154" s="235"/>
      <c r="Y1154" s="235"/>
      <c r="Z1154" s="235"/>
      <c r="AA1154" s="235"/>
      <c r="AB1154" s="235"/>
      <c r="AC1154" s="235"/>
      <c r="AD1154" s="235"/>
    </row>
    <row r="1155" spans="1:30" s="224" customFormat="1" ht="12.75">
      <c r="A1155" s="236"/>
      <c r="E1155" s="237"/>
      <c r="H1155" s="217"/>
      <c r="I1155" s="217"/>
      <c r="J1155" s="218"/>
      <c r="K1155" s="256"/>
      <c r="L1155" s="218"/>
      <c r="M1155" s="217"/>
      <c r="N1155" s="240"/>
      <c r="O1155" s="219"/>
      <c r="P1155" s="219"/>
      <c r="Q1155" s="219"/>
      <c r="R1155" s="219"/>
      <c r="S1155" s="219"/>
      <c r="T1155" s="219"/>
      <c r="U1155" s="219"/>
      <c r="W1155" s="235"/>
      <c r="X1155" s="235"/>
      <c r="Y1155" s="235"/>
      <c r="Z1155" s="235"/>
      <c r="AA1155" s="235"/>
      <c r="AB1155" s="235"/>
      <c r="AC1155" s="235"/>
      <c r="AD1155" s="235"/>
    </row>
    <row r="1156" spans="1:30" s="224" customFormat="1" ht="12.75">
      <c r="A1156" s="236"/>
      <c r="E1156" s="237"/>
      <c r="H1156" s="217"/>
      <c r="I1156" s="217"/>
      <c r="J1156" s="218"/>
      <c r="K1156" s="256"/>
      <c r="L1156" s="218"/>
      <c r="M1156" s="217"/>
      <c r="N1156" s="240"/>
      <c r="O1156" s="219"/>
      <c r="P1156" s="219"/>
      <c r="Q1156" s="219"/>
      <c r="R1156" s="219"/>
      <c r="S1156" s="219"/>
      <c r="T1156" s="219"/>
      <c r="U1156" s="219"/>
      <c r="W1156" s="235"/>
      <c r="X1156" s="235"/>
      <c r="Y1156" s="235"/>
      <c r="Z1156" s="235"/>
      <c r="AA1156" s="235"/>
      <c r="AB1156" s="235"/>
      <c r="AC1156" s="235"/>
      <c r="AD1156" s="235"/>
    </row>
    <row r="1157" spans="1:30" s="224" customFormat="1" ht="12.75">
      <c r="A1157" s="236"/>
      <c r="E1157" s="237"/>
      <c r="H1157" s="217"/>
      <c r="I1157" s="217"/>
      <c r="J1157" s="218"/>
      <c r="K1157" s="256"/>
      <c r="L1157" s="218"/>
      <c r="M1157" s="217"/>
      <c r="N1157" s="240"/>
      <c r="O1157" s="219"/>
      <c r="P1157" s="219"/>
      <c r="Q1157" s="219"/>
      <c r="R1157" s="219"/>
      <c r="S1157" s="219"/>
      <c r="T1157" s="219"/>
      <c r="U1157" s="219"/>
      <c r="W1157" s="235"/>
      <c r="X1157" s="235"/>
      <c r="Y1157" s="235"/>
      <c r="Z1157" s="235"/>
      <c r="AA1157" s="235"/>
      <c r="AB1157" s="235"/>
      <c r="AC1157" s="235"/>
      <c r="AD1157" s="235"/>
    </row>
    <row r="1158" spans="1:30" s="224" customFormat="1" ht="12.75">
      <c r="A1158" s="236"/>
      <c r="E1158" s="237"/>
      <c r="H1158" s="217"/>
      <c r="I1158" s="217"/>
      <c r="J1158" s="218"/>
      <c r="K1158" s="256"/>
      <c r="L1158" s="218"/>
      <c r="M1158" s="217"/>
      <c r="N1158" s="240"/>
      <c r="O1158" s="219"/>
      <c r="P1158" s="219"/>
      <c r="Q1158" s="219"/>
      <c r="R1158" s="219"/>
      <c r="S1158" s="219"/>
      <c r="T1158" s="219"/>
      <c r="U1158" s="219"/>
      <c r="W1158" s="235"/>
      <c r="X1158" s="235"/>
      <c r="Y1158" s="235"/>
      <c r="Z1158" s="235"/>
      <c r="AA1158" s="235"/>
      <c r="AB1158" s="235"/>
      <c r="AC1158" s="235"/>
      <c r="AD1158" s="235"/>
    </row>
    <row r="1159" spans="1:30" s="224" customFormat="1" ht="12.75">
      <c r="A1159" s="236"/>
      <c r="E1159" s="237"/>
      <c r="H1159" s="217"/>
      <c r="I1159" s="217"/>
      <c r="J1159" s="218"/>
      <c r="K1159" s="256"/>
      <c r="L1159" s="218"/>
      <c r="M1159" s="217"/>
      <c r="N1159" s="240"/>
      <c r="O1159" s="219"/>
      <c r="P1159" s="219"/>
      <c r="Q1159" s="219"/>
      <c r="R1159" s="219"/>
      <c r="S1159" s="219"/>
      <c r="T1159" s="219"/>
      <c r="U1159" s="219"/>
      <c r="W1159" s="235"/>
      <c r="X1159" s="235"/>
      <c r="Y1159" s="235"/>
      <c r="Z1159" s="235"/>
      <c r="AA1159" s="235"/>
      <c r="AB1159" s="235"/>
      <c r="AC1159" s="235"/>
      <c r="AD1159" s="235"/>
    </row>
    <row r="1160" spans="1:30" s="224" customFormat="1" ht="12.75">
      <c r="A1160" s="236"/>
      <c r="E1160" s="237"/>
      <c r="H1160" s="217"/>
      <c r="I1160" s="217"/>
      <c r="J1160" s="218"/>
      <c r="K1160" s="256"/>
      <c r="L1160" s="218"/>
      <c r="M1160" s="217"/>
      <c r="N1160" s="240"/>
      <c r="O1160" s="219"/>
      <c r="P1160" s="219"/>
      <c r="Q1160" s="219"/>
      <c r="R1160" s="219"/>
      <c r="S1160" s="219"/>
      <c r="T1160" s="219"/>
      <c r="U1160" s="219"/>
      <c r="W1160" s="235"/>
      <c r="X1160" s="235"/>
      <c r="Y1160" s="235"/>
      <c r="Z1160" s="235"/>
      <c r="AA1160" s="235"/>
      <c r="AB1160" s="235"/>
      <c r="AC1160" s="235"/>
      <c r="AD1160" s="235"/>
    </row>
    <row r="1161" spans="1:30" s="224" customFormat="1" ht="12.75">
      <c r="A1161" s="236"/>
      <c r="E1161" s="237"/>
      <c r="H1161" s="217"/>
      <c r="I1161" s="217"/>
      <c r="J1161" s="218"/>
      <c r="K1161" s="256"/>
      <c r="L1161" s="218"/>
      <c r="M1161" s="217"/>
      <c r="N1161" s="240"/>
      <c r="O1161" s="219"/>
      <c r="P1161" s="219"/>
      <c r="Q1161" s="219"/>
      <c r="R1161" s="219"/>
      <c r="S1161" s="219"/>
      <c r="T1161" s="219"/>
      <c r="U1161" s="219"/>
      <c r="W1161" s="235"/>
      <c r="X1161" s="235"/>
      <c r="Y1161" s="235"/>
      <c r="Z1161" s="235"/>
      <c r="AA1161" s="235"/>
      <c r="AB1161" s="235"/>
      <c r="AC1161" s="235"/>
      <c r="AD1161" s="235"/>
    </row>
    <row r="1162" spans="1:30" s="224" customFormat="1" ht="12.75">
      <c r="A1162" s="236"/>
      <c r="E1162" s="237"/>
      <c r="H1162" s="217"/>
      <c r="I1162" s="217"/>
      <c r="J1162" s="218"/>
      <c r="K1162" s="256"/>
      <c r="L1162" s="218"/>
      <c r="M1162" s="217"/>
      <c r="N1162" s="240"/>
      <c r="O1162" s="219"/>
      <c r="P1162" s="219"/>
      <c r="Q1162" s="219"/>
      <c r="R1162" s="219"/>
      <c r="S1162" s="219"/>
      <c r="T1162" s="219"/>
      <c r="U1162" s="219"/>
      <c r="W1162" s="235"/>
      <c r="X1162" s="235"/>
      <c r="Y1162" s="235"/>
      <c r="Z1162" s="235"/>
      <c r="AA1162" s="235"/>
      <c r="AB1162" s="235"/>
      <c r="AC1162" s="235"/>
      <c r="AD1162" s="235"/>
    </row>
    <row r="1163" spans="1:30" s="224" customFormat="1" ht="12.75">
      <c r="A1163" s="236"/>
      <c r="E1163" s="237"/>
      <c r="H1163" s="217"/>
      <c r="I1163" s="217"/>
      <c r="J1163" s="218"/>
      <c r="K1163" s="256"/>
      <c r="L1163" s="218"/>
      <c r="M1163" s="217"/>
      <c r="N1163" s="240"/>
      <c r="O1163" s="219"/>
      <c r="P1163" s="219"/>
      <c r="Q1163" s="219"/>
      <c r="R1163" s="219"/>
      <c r="S1163" s="219"/>
      <c r="T1163" s="219"/>
      <c r="U1163" s="219"/>
      <c r="W1163" s="235"/>
      <c r="X1163" s="235"/>
      <c r="Y1163" s="235"/>
      <c r="Z1163" s="235"/>
      <c r="AA1163" s="235"/>
      <c r="AB1163" s="235"/>
      <c r="AC1163" s="235"/>
      <c r="AD1163" s="235"/>
    </row>
    <row r="1164" spans="1:30" s="224" customFormat="1" ht="12.75">
      <c r="A1164" s="236"/>
      <c r="E1164" s="237"/>
      <c r="H1164" s="217"/>
      <c r="I1164" s="217"/>
      <c r="J1164" s="218"/>
      <c r="K1164" s="256"/>
      <c r="L1164" s="218"/>
      <c r="M1164" s="217"/>
      <c r="N1164" s="240"/>
      <c r="O1164" s="219"/>
      <c r="P1164" s="219"/>
      <c r="Q1164" s="219"/>
      <c r="R1164" s="219"/>
      <c r="S1164" s="219"/>
      <c r="T1164" s="219"/>
      <c r="U1164" s="219"/>
      <c r="W1164" s="235"/>
      <c r="X1164" s="235"/>
      <c r="Y1164" s="235"/>
      <c r="Z1164" s="235"/>
      <c r="AA1164" s="235"/>
      <c r="AB1164" s="235"/>
      <c r="AC1164" s="235"/>
      <c r="AD1164" s="235"/>
    </row>
    <row r="1165" spans="1:30" s="224" customFormat="1" ht="12.75">
      <c r="A1165" s="236"/>
      <c r="E1165" s="237"/>
      <c r="H1165" s="217"/>
      <c r="I1165" s="217"/>
      <c r="J1165" s="218"/>
      <c r="K1165" s="256"/>
      <c r="L1165" s="218"/>
      <c r="M1165" s="217"/>
      <c r="N1165" s="240"/>
      <c r="O1165" s="219"/>
      <c r="P1165" s="219"/>
      <c r="Q1165" s="219"/>
      <c r="R1165" s="219"/>
      <c r="S1165" s="219"/>
      <c r="T1165" s="219"/>
      <c r="U1165" s="219"/>
      <c r="W1165" s="235"/>
      <c r="X1165" s="235"/>
      <c r="Y1165" s="235"/>
      <c r="Z1165" s="235"/>
      <c r="AA1165" s="235"/>
      <c r="AB1165" s="235"/>
      <c r="AC1165" s="235"/>
      <c r="AD1165" s="235"/>
    </row>
    <row r="1166" spans="1:30" s="224" customFormat="1" ht="12.75">
      <c r="A1166" s="236"/>
      <c r="E1166" s="237"/>
      <c r="H1166" s="217"/>
      <c r="I1166" s="217"/>
      <c r="J1166" s="218"/>
      <c r="K1166" s="256"/>
      <c r="L1166" s="218"/>
      <c r="M1166" s="217"/>
      <c r="N1166" s="240"/>
      <c r="O1166" s="219"/>
      <c r="P1166" s="219"/>
      <c r="Q1166" s="219"/>
      <c r="R1166" s="219"/>
      <c r="S1166" s="219"/>
      <c r="T1166" s="219"/>
      <c r="U1166" s="219"/>
      <c r="W1166" s="235"/>
      <c r="X1166" s="235"/>
      <c r="Y1166" s="235"/>
      <c r="Z1166" s="235"/>
      <c r="AA1166" s="235"/>
      <c r="AB1166" s="235"/>
      <c r="AC1166" s="235"/>
      <c r="AD1166" s="235"/>
    </row>
    <row r="1167" spans="1:30" s="224" customFormat="1" ht="12.75">
      <c r="A1167" s="236"/>
      <c r="E1167" s="237"/>
      <c r="H1167" s="217"/>
      <c r="I1167" s="217"/>
      <c r="J1167" s="218"/>
      <c r="K1167" s="256"/>
      <c r="L1167" s="218"/>
      <c r="M1167" s="217"/>
      <c r="N1167" s="240"/>
      <c r="O1167" s="219"/>
      <c r="P1167" s="219"/>
      <c r="Q1167" s="219"/>
      <c r="R1167" s="219"/>
      <c r="S1167" s="219"/>
      <c r="T1167" s="219"/>
      <c r="U1167" s="219"/>
      <c r="W1167" s="235"/>
      <c r="X1167" s="235"/>
      <c r="Y1167" s="235"/>
      <c r="Z1167" s="235"/>
      <c r="AA1167" s="235"/>
      <c r="AB1167" s="235"/>
      <c r="AC1167" s="235"/>
      <c r="AD1167" s="235"/>
    </row>
    <row r="1168" spans="1:30" s="224" customFormat="1" ht="12.75">
      <c r="A1168" s="236"/>
      <c r="E1168" s="237"/>
      <c r="H1168" s="217"/>
      <c r="I1168" s="217"/>
      <c r="J1168" s="218"/>
      <c r="K1168" s="256"/>
      <c r="L1168" s="218"/>
      <c r="M1168" s="217"/>
      <c r="N1168" s="240"/>
      <c r="O1168" s="219"/>
      <c r="P1168" s="219"/>
      <c r="Q1168" s="219"/>
      <c r="R1168" s="219"/>
      <c r="S1168" s="219"/>
      <c r="T1168" s="219"/>
      <c r="U1168" s="219"/>
      <c r="W1168" s="235"/>
      <c r="X1168" s="235"/>
      <c r="Y1168" s="235"/>
      <c r="Z1168" s="235"/>
      <c r="AA1168" s="235"/>
      <c r="AB1168" s="235"/>
      <c r="AC1168" s="235"/>
      <c r="AD1168" s="235"/>
    </row>
    <row r="1169" spans="1:30" s="224" customFormat="1" ht="12.75">
      <c r="A1169" s="236"/>
      <c r="E1169" s="237"/>
      <c r="H1169" s="217"/>
      <c r="I1169" s="217"/>
      <c r="J1169" s="218"/>
      <c r="K1169" s="218"/>
      <c r="L1169" s="218"/>
      <c r="M1169" s="217"/>
      <c r="N1169" s="240"/>
      <c r="O1169" s="219"/>
      <c r="P1169" s="219"/>
      <c r="Q1169" s="219"/>
      <c r="R1169" s="219"/>
      <c r="S1169" s="219"/>
      <c r="T1169" s="219"/>
      <c r="U1169" s="219"/>
      <c r="W1169" s="235"/>
      <c r="X1169" s="235"/>
      <c r="Y1169" s="235"/>
      <c r="Z1169" s="235"/>
      <c r="AA1169" s="235"/>
      <c r="AB1169" s="235"/>
      <c r="AC1169" s="235"/>
      <c r="AD1169" s="235"/>
    </row>
    <row r="1170" spans="1:30" s="224" customFormat="1" ht="12.75">
      <c r="A1170" s="236"/>
      <c r="E1170" s="237"/>
      <c r="H1170" s="217"/>
      <c r="I1170" s="217"/>
      <c r="J1170" s="218"/>
      <c r="K1170" s="218"/>
      <c r="L1170" s="218"/>
      <c r="M1170" s="217"/>
      <c r="N1170" s="240"/>
      <c r="O1170" s="219"/>
      <c r="P1170" s="219"/>
      <c r="Q1170" s="219"/>
      <c r="R1170" s="219"/>
      <c r="S1170" s="219"/>
      <c r="T1170" s="219"/>
      <c r="U1170" s="219"/>
      <c r="W1170" s="235"/>
      <c r="X1170" s="235"/>
      <c r="Y1170" s="235"/>
      <c r="Z1170" s="235"/>
      <c r="AA1170" s="235"/>
      <c r="AB1170" s="235"/>
      <c r="AC1170" s="235"/>
      <c r="AD1170" s="235"/>
    </row>
    <row r="1171" spans="1:30" s="224" customFormat="1" ht="12.75">
      <c r="A1171" s="236"/>
      <c r="E1171" s="237"/>
      <c r="H1171" s="217"/>
      <c r="I1171" s="217"/>
      <c r="J1171" s="218"/>
      <c r="K1171" s="218"/>
      <c r="L1171" s="218"/>
      <c r="M1171" s="217"/>
      <c r="N1171" s="240"/>
      <c r="O1171" s="219"/>
      <c r="P1171" s="219"/>
      <c r="Q1171" s="219"/>
      <c r="R1171" s="219"/>
      <c r="S1171" s="219"/>
      <c r="T1171" s="219"/>
      <c r="U1171" s="219"/>
      <c r="W1171" s="235"/>
      <c r="X1171" s="235"/>
      <c r="Y1171" s="235"/>
      <c r="Z1171" s="235"/>
      <c r="AA1171" s="235"/>
      <c r="AB1171" s="235"/>
      <c r="AC1171" s="235"/>
      <c r="AD1171" s="235"/>
    </row>
    <row r="1172" spans="1:30" s="224" customFormat="1" ht="12.75">
      <c r="A1172" s="236"/>
      <c r="E1172" s="237"/>
      <c r="H1172" s="217"/>
      <c r="I1172" s="217"/>
      <c r="J1172" s="218"/>
      <c r="K1172" s="218"/>
      <c r="L1172" s="218"/>
      <c r="M1172" s="217"/>
      <c r="N1172" s="240"/>
      <c r="O1172" s="219"/>
      <c r="P1172" s="219"/>
      <c r="Q1172" s="219"/>
      <c r="R1172" s="219"/>
      <c r="S1172" s="219"/>
      <c r="T1172" s="219"/>
      <c r="U1172" s="219"/>
      <c r="W1172" s="235"/>
      <c r="X1172" s="235"/>
      <c r="Y1172" s="235"/>
      <c r="Z1172" s="235"/>
      <c r="AA1172" s="235"/>
      <c r="AB1172" s="235"/>
      <c r="AC1172" s="235"/>
      <c r="AD1172" s="235"/>
    </row>
    <row r="1173" spans="1:30" s="224" customFormat="1" ht="12.75">
      <c r="A1173" s="236"/>
      <c r="E1173" s="237"/>
      <c r="H1173" s="217"/>
      <c r="I1173" s="217"/>
      <c r="J1173" s="218"/>
      <c r="K1173" s="218"/>
      <c r="L1173" s="218"/>
      <c r="M1173" s="217"/>
      <c r="N1173" s="240"/>
      <c r="O1173" s="219"/>
      <c r="P1173" s="219"/>
      <c r="Q1173" s="219"/>
      <c r="R1173" s="219"/>
      <c r="S1173" s="219"/>
      <c r="T1173" s="219"/>
      <c r="U1173" s="219"/>
      <c r="W1173" s="235"/>
      <c r="X1173" s="235"/>
      <c r="Y1173" s="235"/>
      <c r="Z1173" s="235"/>
      <c r="AA1173" s="235"/>
      <c r="AB1173" s="235"/>
      <c r="AC1173" s="235"/>
      <c r="AD1173" s="235"/>
    </row>
    <row r="1174" spans="1:30" s="224" customFormat="1" ht="12.75">
      <c r="A1174" s="236"/>
      <c r="E1174" s="237"/>
      <c r="H1174" s="217"/>
      <c r="I1174" s="217"/>
      <c r="J1174" s="218"/>
      <c r="K1174" s="218"/>
      <c r="L1174" s="218"/>
      <c r="M1174" s="217"/>
      <c r="N1174" s="240"/>
      <c r="O1174" s="219"/>
      <c r="P1174" s="219"/>
      <c r="Q1174" s="219"/>
      <c r="R1174" s="219"/>
      <c r="S1174" s="219"/>
      <c r="T1174" s="219"/>
      <c r="U1174" s="219"/>
      <c r="W1174" s="235"/>
      <c r="X1174" s="235"/>
      <c r="Y1174" s="235"/>
      <c r="Z1174" s="235"/>
      <c r="AA1174" s="235"/>
      <c r="AB1174" s="235"/>
      <c r="AC1174" s="235"/>
      <c r="AD1174" s="235"/>
    </row>
    <row r="1175" spans="1:30" s="224" customFormat="1" ht="12.75">
      <c r="A1175" s="236"/>
      <c r="E1175" s="237"/>
      <c r="H1175" s="217"/>
      <c r="I1175" s="217"/>
      <c r="J1175" s="218"/>
      <c r="K1175" s="218"/>
      <c r="L1175" s="218"/>
      <c r="M1175" s="217"/>
      <c r="N1175" s="240"/>
      <c r="O1175" s="219"/>
      <c r="P1175" s="219"/>
      <c r="Q1175" s="219"/>
      <c r="R1175" s="219"/>
      <c r="S1175" s="219"/>
      <c r="T1175" s="219"/>
      <c r="U1175" s="219"/>
      <c r="W1175" s="235"/>
      <c r="X1175" s="235"/>
      <c r="Y1175" s="235"/>
      <c r="Z1175" s="235"/>
      <c r="AA1175" s="235"/>
      <c r="AB1175" s="235"/>
      <c r="AC1175" s="235"/>
      <c r="AD1175" s="235"/>
    </row>
    <row r="1176" spans="1:30" s="224" customFormat="1" ht="12.75">
      <c r="A1176" s="236"/>
      <c r="E1176" s="237"/>
      <c r="H1176" s="217"/>
      <c r="I1176" s="217"/>
      <c r="J1176" s="218"/>
      <c r="K1176" s="218"/>
      <c r="L1176" s="218"/>
      <c r="M1176" s="217"/>
      <c r="N1176" s="240"/>
      <c r="O1176" s="219"/>
      <c r="P1176" s="219"/>
      <c r="Q1176" s="219"/>
      <c r="R1176" s="219"/>
      <c r="S1176" s="219"/>
      <c r="T1176" s="219"/>
      <c r="U1176" s="219"/>
      <c r="W1176" s="235"/>
      <c r="X1176" s="235"/>
      <c r="Y1176" s="235"/>
      <c r="Z1176" s="235"/>
      <c r="AA1176" s="235"/>
      <c r="AB1176" s="235"/>
      <c r="AC1176" s="235"/>
      <c r="AD1176" s="235"/>
    </row>
    <row r="1177" spans="1:30" s="224" customFormat="1" ht="12.75">
      <c r="A1177" s="236"/>
      <c r="E1177" s="237"/>
      <c r="H1177" s="217"/>
      <c r="I1177" s="217"/>
      <c r="J1177" s="218"/>
      <c r="K1177" s="218"/>
      <c r="L1177" s="218"/>
      <c r="M1177" s="217"/>
      <c r="N1177" s="240"/>
      <c r="O1177" s="219"/>
      <c r="P1177" s="219"/>
      <c r="Q1177" s="219"/>
      <c r="R1177" s="219"/>
      <c r="S1177" s="219"/>
      <c r="T1177" s="219"/>
      <c r="U1177" s="219"/>
      <c r="W1177" s="235"/>
      <c r="X1177" s="235"/>
      <c r="Y1177" s="235"/>
      <c r="Z1177" s="235"/>
      <c r="AA1177" s="235"/>
      <c r="AB1177" s="235"/>
      <c r="AC1177" s="235"/>
      <c r="AD1177" s="235"/>
    </row>
    <row r="1178" spans="1:30" s="224" customFormat="1" ht="12.75">
      <c r="A1178" s="236"/>
      <c r="E1178" s="237"/>
      <c r="H1178" s="217"/>
      <c r="I1178" s="217"/>
      <c r="J1178" s="218"/>
      <c r="K1178" s="218"/>
      <c r="L1178" s="218"/>
      <c r="M1178" s="217"/>
      <c r="N1178" s="240"/>
      <c r="O1178" s="219"/>
      <c r="P1178" s="219"/>
      <c r="Q1178" s="219"/>
      <c r="R1178" s="219"/>
      <c r="S1178" s="219"/>
      <c r="T1178" s="219"/>
      <c r="U1178" s="219"/>
      <c r="W1178" s="235"/>
      <c r="X1178" s="235"/>
      <c r="Y1178" s="235"/>
      <c r="Z1178" s="235"/>
      <c r="AA1178" s="235"/>
      <c r="AB1178" s="235"/>
      <c r="AC1178" s="235"/>
      <c r="AD1178" s="235"/>
    </row>
    <row r="1179" spans="1:30" s="224" customFormat="1" ht="12.75">
      <c r="A1179" s="236"/>
      <c r="E1179" s="237"/>
      <c r="H1179" s="217"/>
      <c r="I1179" s="217"/>
      <c r="J1179" s="218"/>
      <c r="K1179" s="218"/>
      <c r="L1179" s="218"/>
      <c r="M1179" s="217"/>
      <c r="N1179" s="240"/>
      <c r="O1179" s="219"/>
      <c r="P1179" s="219"/>
      <c r="Q1179" s="219"/>
      <c r="R1179" s="219"/>
      <c r="S1179" s="219"/>
      <c r="T1179" s="219"/>
      <c r="U1179" s="219"/>
      <c r="W1179" s="235"/>
      <c r="X1179" s="235"/>
      <c r="Y1179" s="235"/>
      <c r="Z1179" s="235"/>
      <c r="AA1179" s="235"/>
      <c r="AB1179" s="235"/>
      <c r="AC1179" s="235"/>
      <c r="AD1179" s="235"/>
    </row>
    <row r="1180" spans="1:30" s="224" customFormat="1" ht="12.75">
      <c r="A1180" s="236"/>
      <c r="E1180" s="237"/>
      <c r="H1180" s="217"/>
      <c r="I1180" s="217"/>
      <c r="J1180" s="218"/>
      <c r="K1180" s="218"/>
      <c r="L1180" s="218"/>
      <c r="M1180" s="217"/>
      <c r="N1180" s="240"/>
      <c r="O1180" s="219"/>
      <c r="P1180" s="219"/>
      <c r="Q1180" s="219"/>
      <c r="R1180" s="219"/>
      <c r="S1180" s="219"/>
      <c r="T1180" s="219"/>
      <c r="U1180" s="219"/>
      <c r="W1180" s="235"/>
      <c r="X1180" s="235"/>
      <c r="Y1180" s="235"/>
      <c r="Z1180" s="235"/>
      <c r="AA1180" s="235"/>
      <c r="AB1180" s="235"/>
      <c r="AC1180" s="235"/>
      <c r="AD1180" s="235"/>
    </row>
    <row r="1181" spans="1:30" s="224" customFormat="1" ht="12.75">
      <c r="A1181" s="236"/>
      <c r="E1181" s="237"/>
      <c r="H1181" s="217"/>
      <c r="I1181" s="217"/>
      <c r="J1181" s="218"/>
      <c r="K1181" s="218"/>
      <c r="L1181" s="218"/>
      <c r="M1181" s="217"/>
      <c r="N1181" s="240"/>
      <c r="O1181" s="219"/>
      <c r="P1181" s="219"/>
      <c r="Q1181" s="219"/>
      <c r="R1181" s="219"/>
      <c r="S1181" s="219"/>
      <c r="T1181" s="219"/>
      <c r="U1181" s="219"/>
      <c r="W1181" s="235"/>
      <c r="X1181" s="235"/>
      <c r="Y1181" s="235"/>
      <c r="Z1181" s="235"/>
      <c r="AA1181" s="235"/>
      <c r="AB1181" s="235"/>
      <c r="AC1181" s="235"/>
      <c r="AD1181" s="235"/>
    </row>
    <row r="1182" spans="1:30" s="224" customFormat="1" ht="12.75">
      <c r="A1182" s="236"/>
      <c r="E1182" s="237"/>
      <c r="H1182" s="217"/>
      <c r="I1182" s="217"/>
      <c r="J1182" s="218"/>
      <c r="K1182" s="218"/>
      <c r="L1182" s="218"/>
      <c r="M1182" s="217"/>
      <c r="N1182" s="240"/>
      <c r="O1182" s="219"/>
      <c r="P1182" s="219"/>
      <c r="Q1182" s="219"/>
      <c r="R1182" s="219"/>
      <c r="S1182" s="219"/>
      <c r="T1182" s="219"/>
      <c r="U1182" s="219"/>
      <c r="W1182" s="235"/>
      <c r="X1182" s="235"/>
      <c r="Y1182" s="235"/>
      <c r="Z1182" s="235"/>
      <c r="AA1182" s="235"/>
      <c r="AB1182" s="235"/>
      <c r="AC1182" s="235"/>
      <c r="AD1182" s="235"/>
    </row>
    <row r="1183" spans="1:30" s="224" customFormat="1" ht="12.75">
      <c r="A1183" s="236"/>
      <c r="E1183" s="237"/>
      <c r="H1183" s="217"/>
      <c r="I1183" s="217"/>
      <c r="J1183" s="218"/>
      <c r="K1183" s="218"/>
      <c r="L1183" s="218"/>
      <c r="M1183" s="217"/>
      <c r="N1183" s="240"/>
      <c r="O1183" s="219"/>
      <c r="P1183" s="219"/>
      <c r="Q1183" s="219"/>
      <c r="R1183" s="219"/>
      <c r="S1183" s="219"/>
      <c r="T1183" s="219"/>
      <c r="U1183" s="219"/>
      <c r="W1183" s="235"/>
      <c r="X1183" s="235"/>
      <c r="Y1183" s="235"/>
      <c r="Z1183" s="235"/>
      <c r="AA1183" s="235"/>
      <c r="AB1183" s="235"/>
      <c r="AC1183" s="235"/>
      <c r="AD1183" s="235"/>
    </row>
    <row r="1184" spans="1:30" s="224" customFormat="1" ht="12.75">
      <c r="A1184" s="236"/>
      <c r="E1184" s="237"/>
      <c r="H1184" s="217"/>
      <c r="I1184" s="217"/>
      <c r="J1184" s="218"/>
      <c r="K1184" s="218"/>
      <c r="L1184" s="218"/>
      <c r="M1184" s="217"/>
      <c r="N1184" s="240"/>
      <c r="O1184" s="219"/>
      <c r="P1184" s="219"/>
      <c r="Q1184" s="219"/>
      <c r="R1184" s="219"/>
      <c r="S1184" s="219"/>
      <c r="T1184" s="219"/>
      <c r="U1184" s="219"/>
      <c r="W1184" s="235"/>
      <c r="X1184" s="235"/>
      <c r="Y1184" s="235"/>
      <c r="Z1184" s="235"/>
      <c r="AA1184" s="235"/>
      <c r="AB1184" s="235"/>
      <c r="AC1184" s="235"/>
      <c r="AD1184" s="235"/>
    </row>
    <row r="1185" spans="1:30" s="224" customFormat="1" ht="12.75">
      <c r="A1185" s="236"/>
      <c r="E1185" s="237"/>
      <c r="H1185" s="217"/>
      <c r="I1185" s="217"/>
      <c r="J1185" s="218"/>
      <c r="K1185" s="218"/>
      <c r="L1185" s="218"/>
      <c r="M1185" s="217"/>
      <c r="N1185" s="240"/>
      <c r="O1185" s="219"/>
      <c r="P1185" s="219"/>
      <c r="Q1185" s="219"/>
      <c r="R1185" s="219"/>
      <c r="S1185" s="219"/>
      <c r="T1185" s="219"/>
      <c r="U1185" s="219"/>
      <c r="W1185" s="235"/>
      <c r="X1185" s="235"/>
      <c r="Y1185" s="235"/>
      <c r="Z1185" s="235"/>
      <c r="AA1185" s="235"/>
      <c r="AB1185" s="235"/>
      <c r="AC1185" s="235"/>
      <c r="AD1185" s="235"/>
    </row>
    <row r="1186" spans="1:30" s="224" customFormat="1" ht="12.75">
      <c r="A1186" s="236"/>
      <c r="E1186" s="237"/>
      <c r="H1186" s="217"/>
      <c r="I1186" s="217"/>
      <c r="J1186" s="218"/>
      <c r="K1186" s="218"/>
      <c r="L1186" s="218"/>
      <c r="M1186" s="217"/>
      <c r="N1186" s="240"/>
      <c r="O1186" s="219"/>
      <c r="P1186" s="219"/>
      <c r="Q1186" s="219"/>
      <c r="R1186" s="219"/>
      <c r="S1186" s="219"/>
      <c r="T1186" s="219"/>
      <c r="U1186" s="219"/>
      <c r="W1186" s="235"/>
      <c r="X1186" s="235"/>
      <c r="Y1186" s="235"/>
      <c r="Z1186" s="235"/>
      <c r="AA1186" s="235"/>
      <c r="AB1186" s="235"/>
      <c r="AC1186" s="235"/>
      <c r="AD1186" s="235"/>
    </row>
    <row r="1187" spans="1:30" s="224" customFormat="1" ht="12.75">
      <c r="A1187" s="236"/>
      <c r="E1187" s="237"/>
      <c r="H1187" s="217"/>
      <c r="I1187" s="217"/>
      <c r="J1187" s="218"/>
      <c r="K1187" s="218"/>
      <c r="L1187" s="218"/>
      <c r="M1187" s="217"/>
      <c r="N1187" s="240"/>
      <c r="O1187" s="219"/>
      <c r="P1187" s="219"/>
      <c r="Q1187" s="219"/>
      <c r="R1187" s="219"/>
      <c r="S1187" s="219"/>
      <c r="T1187" s="219"/>
      <c r="U1187" s="219"/>
      <c r="W1187" s="235"/>
      <c r="X1187" s="235"/>
      <c r="Y1187" s="235"/>
      <c r="Z1187" s="235"/>
      <c r="AA1187" s="235"/>
      <c r="AB1187" s="235"/>
      <c r="AC1187" s="235"/>
      <c r="AD1187" s="235"/>
    </row>
    <row r="1188" spans="1:30" s="224" customFormat="1" ht="12.75">
      <c r="A1188" s="236"/>
      <c r="E1188" s="237"/>
      <c r="H1188" s="217"/>
      <c r="I1188" s="217"/>
      <c r="J1188" s="218"/>
      <c r="K1188" s="218"/>
      <c r="L1188" s="218"/>
      <c r="M1188" s="217"/>
      <c r="N1188" s="240"/>
      <c r="O1188" s="219"/>
      <c r="P1188" s="219"/>
      <c r="Q1188" s="219"/>
      <c r="R1188" s="219"/>
      <c r="S1188" s="219"/>
      <c r="T1188" s="219"/>
      <c r="U1188" s="219"/>
      <c r="W1188" s="235"/>
      <c r="X1188" s="235"/>
      <c r="Y1188" s="235"/>
      <c r="Z1188" s="235"/>
      <c r="AA1188" s="235"/>
      <c r="AB1188" s="235"/>
      <c r="AC1188" s="235"/>
      <c r="AD1188" s="235"/>
    </row>
    <row r="1189" spans="1:30" s="224" customFormat="1" ht="12.75">
      <c r="A1189" s="236"/>
      <c r="E1189" s="237"/>
      <c r="H1189" s="217"/>
      <c r="I1189" s="217"/>
      <c r="J1189" s="218"/>
      <c r="K1189" s="218"/>
      <c r="L1189" s="218"/>
      <c r="M1189" s="217"/>
      <c r="N1189" s="240"/>
      <c r="O1189" s="219"/>
      <c r="P1189" s="219"/>
      <c r="Q1189" s="219"/>
      <c r="R1189" s="219"/>
      <c r="S1189" s="219"/>
      <c r="T1189" s="219"/>
      <c r="U1189" s="219"/>
      <c r="W1189" s="235"/>
      <c r="X1189" s="235"/>
      <c r="Y1189" s="235"/>
      <c r="Z1189" s="235"/>
      <c r="AA1189" s="235"/>
      <c r="AB1189" s="235"/>
      <c r="AC1189" s="235"/>
      <c r="AD1189" s="235"/>
    </row>
    <row r="1190" spans="1:30" s="224" customFormat="1" ht="12.75">
      <c r="A1190" s="236"/>
      <c r="E1190" s="237"/>
      <c r="H1190" s="217"/>
      <c r="I1190" s="217"/>
      <c r="J1190" s="218"/>
      <c r="K1190" s="218"/>
      <c r="L1190" s="218"/>
      <c r="M1190" s="217"/>
      <c r="N1190" s="240"/>
      <c r="O1190" s="219"/>
      <c r="P1190" s="219"/>
      <c r="Q1190" s="219"/>
      <c r="R1190" s="219"/>
      <c r="S1190" s="219"/>
      <c r="T1190" s="219"/>
      <c r="U1190" s="219"/>
      <c r="W1190" s="235"/>
      <c r="X1190" s="235"/>
      <c r="Y1190" s="235"/>
      <c r="Z1190" s="235"/>
      <c r="AA1190" s="235"/>
      <c r="AB1190" s="235"/>
      <c r="AC1190" s="235"/>
      <c r="AD1190" s="235"/>
    </row>
  </sheetData>
  <autoFilter ref="A4:AA1099"/>
  <hyperlinks>
    <hyperlink ref="G341" r:id="rId1" display="www.biegajznami.pl"/>
    <hyperlink ref="G217" r:id="rId2" display="www.biegajznami.pl"/>
    <hyperlink ref="G712" r:id="rId3" display="www.biegopolski.pl"/>
    <hyperlink ref="G776" r:id="rId4" display="www.biegajznami.pl"/>
  </hyperlinks>
  <printOptions/>
  <pageMargins left="0.46" right="0.18" top="0.18" bottom="0.22" header="0.13" footer="0.13"/>
  <pageSetup horizontalDpi="300" verticalDpi="300" orientation="landscape" paperSize="9" scale="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0"/>
  <sheetViews>
    <sheetView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" sqref="S4"/>
    </sheetView>
  </sheetViews>
  <sheetFormatPr defaultColWidth="9.140625" defaultRowHeight="12.75"/>
  <cols>
    <col min="1" max="1" width="7.28125" style="0" customWidth="1"/>
    <col min="3" max="3" width="17.8515625" style="0" customWidth="1"/>
    <col min="4" max="4" width="14.28125" style="0" customWidth="1"/>
    <col min="5" max="5" width="16.421875" style="0" customWidth="1"/>
    <col min="6" max="6" width="7.00390625" style="268" customWidth="1"/>
    <col min="7" max="7" width="6.28125" style="268" customWidth="1"/>
    <col min="9" max="9" width="18.00390625" style="0" customWidth="1"/>
    <col min="16" max="16" width="9.140625" style="15" customWidth="1"/>
    <col min="22" max="22" width="9.140625" style="168" customWidth="1"/>
  </cols>
  <sheetData>
    <row r="1" spans="1:19" ht="12.75">
      <c r="A1" s="258" t="s">
        <v>2024</v>
      </c>
      <c r="M1" t="s">
        <v>2025</v>
      </c>
      <c r="P1" s="275">
        <v>0</v>
      </c>
      <c r="R1">
        <f>SUBTOTAL(9,R3:R1000)</f>
        <v>484</v>
      </c>
      <c r="S1" s="275">
        <v>0</v>
      </c>
    </row>
    <row r="2" spans="1:19" ht="12.75">
      <c r="A2" t="s">
        <v>2026</v>
      </c>
      <c r="B2" t="s">
        <v>2027</v>
      </c>
      <c r="C2" t="s">
        <v>2028</v>
      </c>
      <c r="D2" t="s">
        <v>2029</v>
      </c>
      <c r="E2" t="s">
        <v>2030</v>
      </c>
      <c r="F2" s="268" t="s">
        <v>3689</v>
      </c>
      <c r="G2" s="268" t="s">
        <v>1141</v>
      </c>
      <c r="H2" t="s">
        <v>2031</v>
      </c>
      <c r="I2" t="s">
        <v>2032</v>
      </c>
      <c r="J2" t="s">
        <v>2033</v>
      </c>
      <c r="K2" t="s">
        <v>2034</v>
      </c>
      <c r="L2" t="s">
        <v>2035</v>
      </c>
      <c r="M2" t="s">
        <v>2036</v>
      </c>
      <c r="N2" t="s">
        <v>2037</v>
      </c>
      <c r="O2" t="s">
        <v>2038</v>
      </c>
      <c r="P2" s="15" t="s">
        <v>2039</v>
      </c>
      <c r="Q2" t="s">
        <v>2040</v>
      </c>
      <c r="R2" t="s">
        <v>387</v>
      </c>
      <c r="S2" t="s">
        <v>926</v>
      </c>
    </row>
    <row r="3" spans="1:23" ht="12.75">
      <c r="A3" s="15">
        <v>46</v>
      </c>
      <c r="B3">
        <v>585</v>
      </c>
      <c r="C3" t="s">
        <v>1736</v>
      </c>
      <c r="D3" t="s">
        <v>2248</v>
      </c>
      <c r="E3" s="259">
        <v>28840</v>
      </c>
      <c r="F3" s="268">
        <v>1978</v>
      </c>
      <c r="G3" s="268">
        <f aca="true" t="shared" si="0" ref="G3:G66">2010-F3</f>
        <v>32</v>
      </c>
      <c r="H3" t="s">
        <v>3713</v>
      </c>
      <c r="I3" t="s">
        <v>2163</v>
      </c>
      <c r="J3" t="s">
        <v>2050</v>
      </c>
      <c r="K3">
        <v>12</v>
      </c>
      <c r="L3">
        <v>41</v>
      </c>
      <c r="M3" t="s">
        <v>1104</v>
      </c>
      <c r="N3">
        <v>0</v>
      </c>
      <c r="O3" t="s">
        <v>2249</v>
      </c>
      <c r="P3" s="15" t="s">
        <v>2249</v>
      </c>
      <c r="Q3" t="s">
        <v>2250</v>
      </c>
      <c r="R3">
        <v>1</v>
      </c>
      <c r="S3" s="260">
        <v>0.02837962962962963</v>
      </c>
      <c r="U3" s="260">
        <f>P3-S3</f>
        <v>0</v>
      </c>
      <c r="W3" s="168"/>
    </row>
    <row r="4" spans="1:21" ht="12.75">
      <c r="A4" s="15">
        <v>188</v>
      </c>
      <c r="B4">
        <v>287</v>
      </c>
      <c r="C4" t="s">
        <v>1736</v>
      </c>
      <c r="D4" t="s">
        <v>2158</v>
      </c>
      <c r="E4" s="259">
        <v>24762</v>
      </c>
      <c r="F4" s="268">
        <v>1967</v>
      </c>
      <c r="G4" s="268">
        <f t="shared" si="0"/>
        <v>43</v>
      </c>
      <c r="H4" t="s">
        <v>3713</v>
      </c>
      <c r="I4" t="s">
        <v>2179</v>
      </c>
      <c r="J4" t="s">
        <v>2083</v>
      </c>
      <c r="K4">
        <v>38</v>
      </c>
      <c r="L4">
        <v>179</v>
      </c>
      <c r="M4" t="s">
        <v>1104</v>
      </c>
      <c r="N4">
        <v>0</v>
      </c>
      <c r="O4" t="s">
        <v>2708</v>
      </c>
      <c r="P4" s="15" t="s">
        <v>2709</v>
      </c>
      <c r="Q4" t="s">
        <v>2668</v>
      </c>
      <c r="R4">
        <v>1</v>
      </c>
      <c r="S4" s="260">
        <v>0.033402777777777774</v>
      </c>
      <c r="U4" s="260">
        <f>P4-S4</f>
        <v>0</v>
      </c>
    </row>
    <row r="5" spans="1:22" ht="12.75">
      <c r="A5" s="15">
        <v>305</v>
      </c>
      <c r="B5">
        <v>704</v>
      </c>
      <c r="C5" t="s">
        <v>3096</v>
      </c>
      <c r="D5" t="s">
        <v>2158</v>
      </c>
      <c r="E5" s="259">
        <v>34312</v>
      </c>
      <c r="F5" s="268">
        <v>1993</v>
      </c>
      <c r="G5" s="268">
        <f t="shared" si="0"/>
        <v>17</v>
      </c>
      <c r="H5" t="s">
        <v>3713</v>
      </c>
      <c r="I5" t="s">
        <v>2132</v>
      </c>
      <c r="J5" t="s">
        <v>2044</v>
      </c>
      <c r="K5">
        <v>69</v>
      </c>
      <c r="L5">
        <v>287</v>
      </c>
      <c r="M5" t="s">
        <v>1104</v>
      </c>
      <c r="N5">
        <v>0</v>
      </c>
      <c r="O5" t="s">
        <v>3093</v>
      </c>
      <c r="P5" s="15" t="s">
        <v>3097</v>
      </c>
      <c r="Q5" t="s">
        <v>3064</v>
      </c>
      <c r="R5">
        <v>1</v>
      </c>
      <c r="S5" s="260">
        <v>0.03674768518518518</v>
      </c>
      <c r="T5" s="260">
        <f>P5-S5</f>
        <v>0</v>
      </c>
      <c r="V5" s="264"/>
    </row>
    <row r="6" spans="1:22" ht="12.75">
      <c r="A6" s="15">
        <v>140</v>
      </c>
      <c r="B6">
        <v>27</v>
      </c>
      <c r="C6" t="s">
        <v>1684</v>
      </c>
      <c r="D6" t="s">
        <v>2341</v>
      </c>
      <c r="E6" s="259">
        <v>28089</v>
      </c>
      <c r="F6" s="268">
        <v>1976</v>
      </c>
      <c r="G6" s="268">
        <f t="shared" si="0"/>
        <v>34</v>
      </c>
      <c r="H6" t="s">
        <v>3713</v>
      </c>
      <c r="I6" t="s">
        <v>2565</v>
      </c>
      <c r="J6" t="s">
        <v>2050</v>
      </c>
      <c r="K6">
        <v>40</v>
      </c>
      <c r="L6">
        <v>132</v>
      </c>
      <c r="M6" t="s">
        <v>1104</v>
      </c>
      <c r="N6">
        <v>0</v>
      </c>
      <c r="O6" t="s">
        <v>2566</v>
      </c>
      <c r="P6" s="15" t="s">
        <v>2567</v>
      </c>
      <c r="Q6" t="s">
        <v>2393</v>
      </c>
      <c r="R6">
        <v>1</v>
      </c>
      <c r="S6" s="260">
        <v>0.03201388888888889</v>
      </c>
      <c r="U6" s="260">
        <f>P6-S6</f>
        <v>0</v>
      </c>
      <c r="V6" s="264"/>
    </row>
    <row r="7" spans="1:20" ht="12.75">
      <c r="A7" s="15">
        <v>261</v>
      </c>
      <c r="B7">
        <v>717</v>
      </c>
      <c r="C7" t="s">
        <v>1873</v>
      </c>
      <c r="D7" t="s">
        <v>2131</v>
      </c>
      <c r="E7" s="259">
        <v>19217</v>
      </c>
      <c r="F7" s="268">
        <v>1952</v>
      </c>
      <c r="G7" s="268">
        <f t="shared" si="0"/>
        <v>58</v>
      </c>
      <c r="H7" t="s">
        <v>3713</v>
      </c>
      <c r="I7" t="s">
        <v>2179</v>
      </c>
      <c r="J7" t="s">
        <v>2137</v>
      </c>
      <c r="K7">
        <v>47</v>
      </c>
      <c r="L7">
        <v>246</v>
      </c>
      <c r="M7" t="s">
        <v>1104</v>
      </c>
      <c r="N7">
        <v>0</v>
      </c>
      <c r="O7" t="s">
        <v>2958</v>
      </c>
      <c r="P7" s="15" t="s">
        <v>2961</v>
      </c>
      <c r="Q7" t="s">
        <v>2962</v>
      </c>
      <c r="R7">
        <v>1</v>
      </c>
      <c r="S7" s="260">
        <v>0.03556712962962963</v>
      </c>
      <c r="T7" s="260">
        <f>P7-S7</f>
        <v>0</v>
      </c>
    </row>
    <row r="8" spans="1:21" ht="12.75">
      <c r="A8" s="15">
        <v>183</v>
      </c>
      <c r="B8">
        <v>734</v>
      </c>
      <c r="C8" t="s">
        <v>3727</v>
      </c>
      <c r="D8" t="s">
        <v>2106</v>
      </c>
      <c r="E8" s="259">
        <v>28284</v>
      </c>
      <c r="F8" s="268">
        <v>1977</v>
      </c>
      <c r="G8" s="268">
        <f t="shared" si="0"/>
        <v>33</v>
      </c>
      <c r="H8" t="s">
        <v>3713</v>
      </c>
      <c r="I8" t="s">
        <v>2185</v>
      </c>
      <c r="J8" t="s">
        <v>2050</v>
      </c>
      <c r="K8">
        <v>52</v>
      </c>
      <c r="L8">
        <v>174</v>
      </c>
      <c r="M8" t="s">
        <v>1104</v>
      </c>
      <c r="N8">
        <v>0</v>
      </c>
      <c r="O8" t="s">
        <v>2691</v>
      </c>
      <c r="P8" s="15" t="s">
        <v>2692</v>
      </c>
      <c r="Q8" t="s">
        <v>2693</v>
      </c>
      <c r="R8">
        <v>1</v>
      </c>
      <c r="S8" s="260">
        <v>0.0330787037037037</v>
      </c>
      <c r="U8" s="260">
        <f>P8-S8</f>
        <v>0</v>
      </c>
    </row>
    <row r="9" spans="1:21" ht="12.75">
      <c r="A9" s="261">
        <v>85</v>
      </c>
      <c r="B9" s="246">
        <v>384</v>
      </c>
      <c r="C9" s="246" t="s">
        <v>3737</v>
      </c>
      <c r="D9" s="246" t="s">
        <v>2378</v>
      </c>
      <c r="E9" s="262">
        <v>29261</v>
      </c>
      <c r="F9" s="267">
        <v>1980</v>
      </c>
      <c r="G9" s="268">
        <f t="shared" si="0"/>
        <v>30</v>
      </c>
      <c r="H9" s="246" t="s">
        <v>3713</v>
      </c>
      <c r="I9" s="246" t="s">
        <v>2238</v>
      </c>
      <c r="J9" s="246" t="s">
        <v>2232</v>
      </c>
      <c r="K9" s="246">
        <v>2</v>
      </c>
      <c r="L9" s="246">
        <v>0</v>
      </c>
      <c r="M9" s="246" t="s">
        <v>1103</v>
      </c>
      <c r="N9" s="246">
        <v>6</v>
      </c>
      <c r="O9" s="246" t="s">
        <v>2375</v>
      </c>
      <c r="P9" s="261" t="s">
        <v>2375</v>
      </c>
      <c r="Q9" s="246" t="s">
        <v>2379</v>
      </c>
      <c r="R9" s="246">
        <v>1</v>
      </c>
      <c r="S9" s="274">
        <v>0.029965277777777775</v>
      </c>
      <c r="T9" s="246"/>
      <c r="U9" s="246">
        <f>P9-S9</f>
        <v>0</v>
      </c>
    </row>
    <row r="10" spans="1:20" ht="12.75">
      <c r="A10" s="15">
        <v>299</v>
      </c>
      <c r="B10">
        <v>295</v>
      </c>
      <c r="C10" t="s">
        <v>3737</v>
      </c>
      <c r="D10" t="s">
        <v>2252</v>
      </c>
      <c r="E10" s="259">
        <v>19201</v>
      </c>
      <c r="F10" s="268">
        <v>1952</v>
      </c>
      <c r="G10" s="268">
        <f t="shared" si="0"/>
        <v>58</v>
      </c>
      <c r="H10" t="s">
        <v>3713</v>
      </c>
      <c r="I10" t="s">
        <v>2238</v>
      </c>
      <c r="J10" t="s">
        <v>2137</v>
      </c>
      <c r="K10">
        <v>56</v>
      </c>
      <c r="L10">
        <v>281</v>
      </c>
      <c r="M10" t="s">
        <v>1104</v>
      </c>
      <c r="N10">
        <v>0</v>
      </c>
      <c r="O10" t="s">
        <v>3077</v>
      </c>
      <c r="P10" s="15" t="s">
        <v>3078</v>
      </c>
      <c r="Q10" t="s">
        <v>3079</v>
      </c>
      <c r="R10">
        <v>1</v>
      </c>
      <c r="S10" s="260">
        <v>0.036597222222222225</v>
      </c>
      <c r="T10" s="260">
        <f>P10-S10</f>
        <v>0</v>
      </c>
    </row>
    <row r="11" spans="1:20" ht="12.75">
      <c r="A11" s="15">
        <v>410</v>
      </c>
      <c r="B11">
        <v>569</v>
      </c>
      <c r="C11" t="s">
        <v>3424</v>
      </c>
      <c r="D11" t="s">
        <v>2191</v>
      </c>
      <c r="E11" s="259">
        <v>28082</v>
      </c>
      <c r="F11" s="268">
        <v>1976</v>
      </c>
      <c r="G11" s="268">
        <f t="shared" si="0"/>
        <v>34</v>
      </c>
      <c r="H11" t="s">
        <v>3713</v>
      </c>
      <c r="I11" t="s">
        <v>2673</v>
      </c>
      <c r="J11" t="s">
        <v>2050</v>
      </c>
      <c r="K11">
        <v>111</v>
      </c>
      <c r="L11">
        <v>378</v>
      </c>
      <c r="M11" t="s">
        <v>1104</v>
      </c>
      <c r="N11">
        <v>0</v>
      </c>
      <c r="O11" t="s">
        <v>3422</v>
      </c>
      <c r="P11" s="15" t="s">
        <v>3425</v>
      </c>
      <c r="Q11" t="s">
        <v>3426</v>
      </c>
      <c r="R11">
        <v>1</v>
      </c>
      <c r="S11" s="260">
        <v>0.041226851851851855</v>
      </c>
      <c r="T11" s="260">
        <f>P11-S11</f>
        <v>0</v>
      </c>
    </row>
    <row r="12" spans="1:20" ht="12.75">
      <c r="A12" s="15">
        <v>395</v>
      </c>
      <c r="B12">
        <v>267</v>
      </c>
      <c r="C12" t="s">
        <v>1608</v>
      </c>
      <c r="D12" t="s">
        <v>2169</v>
      </c>
      <c r="E12" s="259">
        <v>20757</v>
      </c>
      <c r="F12" s="268">
        <v>1956</v>
      </c>
      <c r="G12" s="268">
        <f t="shared" si="0"/>
        <v>54</v>
      </c>
      <c r="H12" t="s">
        <v>3713</v>
      </c>
      <c r="I12" t="s">
        <v>2256</v>
      </c>
      <c r="J12" t="s">
        <v>2137</v>
      </c>
      <c r="K12">
        <v>74</v>
      </c>
      <c r="L12">
        <v>365</v>
      </c>
      <c r="M12" t="s">
        <v>1104</v>
      </c>
      <c r="N12">
        <v>0</v>
      </c>
      <c r="O12" t="s">
        <v>3369</v>
      </c>
      <c r="P12" s="15" t="s">
        <v>3370</v>
      </c>
      <c r="Q12" t="s">
        <v>3371</v>
      </c>
      <c r="R12">
        <v>1</v>
      </c>
      <c r="S12" s="260">
        <v>0.03996527777777777</v>
      </c>
      <c r="T12" s="260">
        <f>P12-S12</f>
        <v>0</v>
      </c>
    </row>
    <row r="13" spans="1:22" s="246" customFormat="1" ht="12.75">
      <c r="A13" s="15">
        <v>103</v>
      </c>
      <c r="B13">
        <v>243</v>
      </c>
      <c r="C13" t="s">
        <v>1651</v>
      </c>
      <c r="D13" t="s">
        <v>2444</v>
      </c>
      <c r="E13" s="259">
        <v>20647</v>
      </c>
      <c r="F13" s="268">
        <v>1956</v>
      </c>
      <c r="G13" s="268">
        <f t="shared" si="0"/>
        <v>54</v>
      </c>
      <c r="H13" t="s">
        <v>3713</v>
      </c>
      <c r="I13" t="s">
        <v>2179</v>
      </c>
      <c r="J13" t="s">
        <v>2137</v>
      </c>
      <c r="K13">
        <v>18</v>
      </c>
      <c r="L13">
        <v>96</v>
      </c>
      <c r="M13" t="s">
        <v>1104</v>
      </c>
      <c r="N13">
        <v>0</v>
      </c>
      <c r="O13" t="s">
        <v>2445</v>
      </c>
      <c r="P13" s="15" t="s">
        <v>2446</v>
      </c>
      <c r="Q13" t="s">
        <v>2447</v>
      </c>
      <c r="R13">
        <v>1</v>
      </c>
      <c r="S13" s="260">
        <v>0.0305787037037037</v>
      </c>
      <c r="T13"/>
      <c r="U13" s="260">
        <f>P13-S13</f>
        <v>0</v>
      </c>
      <c r="V13" s="263"/>
    </row>
    <row r="14" spans="1:22" s="246" customFormat="1" ht="12.75">
      <c r="A14" s="261">
        <v>387</v>
      </c>
      <c r="B14" s="246">
        <v>623</v>
      </c>
      <c r="C14" s="246" t="s">
        <v>3328</v>
      </c>
      <c r="D14" s="246" t="s">
        <v>3329</v>
      </c>
      <c r="E14" s="262">
        <v>33386</v>
      </c>
      <c r="F14" s="267">
        <v>1991</v>
      </c>
      <c r="G14" s="268">
        <f t="shared" si="0"/>
        <v>19</v>
      </c>
      <c r="H14" s="246" t="s">
        <v>3713</v>
      </c>
      <c r="I14" s="246" t="s">
        <v>2078</v>
      </c>
      <c r="J14" s="246" t="s">
        <v>2093</v>
      </c>
      <c r="K14" s="246">
        <v>10</v>
      </c>
      <c r="L14" s="246">
        <v>0</v>
      </c>
      <c r="M14" s="246" t="s">
        <v>1103</v>
      </c>
      <c r="N14" s="246">
        <v>28</v>
      </c>
      <c r="O14" s="246" t="s">
        <v>3326</v>
      </c>
      <c r="P14" s="261" t="s">
        <v>3330</v>
      </c>
      <c r="Q14" s="246" t="s">
        <v>3331</v>
      </c>
      <c r="R14" s="246">
        <v>1</v>
      </c>
      <c r="S14" s="274">
        <v>0.039699074074074074</v>
      </c>
      <c r="T14" s="260">
        <f>P14-S14</f>
        <v>0</v>
      </c>
      <c r="V14" s="263"/>
    </row>
    <row r="15" spans="1:21" ht="12.75">
      <c r="A15" s="261">
        <v>456</v>
      </c>
      <c r="B15" s="246">
        <v>616</v>
      </c>
      <c r="C15" s="246" t="s">
        <v>3587</v>
      </c>
      <c r="D15" s="246" t="s">
        <v>3588</v>
      </c>
      <c r="E15" s="262">
        <v>27120</v>
      </c>
      <c r="F15" s="267">
        <v>1974</v>
      </c>
      <c r="G15" s="268">
        <f t="shared" si="0"/>
        <v>36</v>
      </c>
      <c r="H15" s="246" t="s">
        <v>3713</v>
      </c>
      <c r="I15" s="246" t="s">
        <v>2921</v>
      </c>
      <c r="J15" s="246" t="s">
        <v>2232</v>
      </c>
      <c r="K15" s="246">
        <v>15</v>
      </c>
      <c r="L15" s="246">
        <v>0</v>
      </c>
      <c r="M15" s="246" t="s">
        <v>1103</v>
      </c>
      <c r="N15" s="246">
        <v>48</v>
      </c>
      <c r="O15" s="246" t="s">
        <v>3589</v>
      </c>
      <c r="P15" s="261" t="s">
        <v>3590</v>
      </c>
      <c r="Q15" s="246" t="s">
        <v>3591</v>
      </c>
      <c r="R15" s="246">
        <v>1</v>
      </c>
      <c r="S15" s="274">
        <v>0.045173611111111116</v>
      </c>
      <c r="T15" s="260">
        <f>P15-S15</f>
        <v>0</v>
      </c>
      <c r="U15" s="246"/>
    </row>
    <row r="16" spans="1:20" ht="12.75">
      <c r="A16" s="15">
        <v>371</v>
      </c>
      <c r="B16">
        <v>728</v>
      </c>
      <c r="C16" t="s">
        <v>3282</v>
      </c>
      <c r="D16" t="s">
        <v>2248</v>
      </c>
      <c r="E16" s="259">
        <v>25270</v>
      </c>
      <c r="F16" s="268">
        <v>1969</v>
      </c>
      <c r="G16" s="268">
        <f t="shared" si="0"/>
        <v>41</v>
      </c>
      <c r="H16" t="s">
        <v>3713</v>
      </c>
      <c r="I16" t="s">
        <v>2238</v>
      </c>
      <c r="J16" t="s">
        <v>2083</v>
      </c>
      <c r="K16">
        <v>68</v>
      </c>
      <c r="L16">
        <v>347</v>
      </c>
      <c r="M16" t="s">
        <v>1104</v>
      </c>
      <c r="N16">
        <v>0</v>
      </c>
      <c r="O16" t="s">
        <v>3283</v>
      </c>
      <c r="P16" s="15" t="s">
        <v>3284</v>
      </c>
      <c r="Q16" t="s">
        <v>3285</v>
      </c>
      <c r="R16">
        <v>1</v>
      </c>
      <c r="S16" s="260">
        <v>0.03868055555555556</v>
      </c>
      <c r="T16" s="260">
        <f>P16-S16</f>
        <v>0</v>
      </c>
    </row>
    <row r="17" spans="1:21" ht="12.75">
      <c r="A17" s="15">
        <v>176</v>
      </c>
      <c r="B17">
        <v>191</v>
      </c>
      <c r="C17" t="s">
        <v>2672</v>
      </c>
      <c r="D17" t="s">
        <v>2058</v>
      </c>
      <c r="E17" s="259">
        <v>28984</v>
      </c>
      <c r="F17" s="268">
        <v>1979</v>
      </c>
      <c r="G17" s="268">
        <f t="shared" si="0"/>
        <v>31</v>
      </c>
      <c r="H17" t="s">
        <v>3713</v>
      </c>
      <c r="I17" t="s">
        <v>2673</v>
      </c>
      <c r="J17" t="s">
        <v>2050</v>
      </c>
      <c r="K17">
        <v>50</v>
      </c>
      <c r="L17">
        <v>168</v>
      </c>
      <c r="M17" t="s">
        <v>1104</v>
      </c>
      <c r="N17">
        <v>0</v>
      </c>
      <c r="O17" t="s">
        <v>2669</v>
      </c>
      <c r="P17" s="15" t="s">
        <v>2674</v>
      </c>
      <c r="Q17" t="s">
        <v>2675</v>
      </c>
      <c r="R17">
        <v>1</v>
      </c>
      <c r="S17" s="260">
        <v>0.03298611111111111</v>
      </c>
      <c r="U17" s="260">
        <f>P17-S17</f>
        <v>0</v>
      </c>
    </row>
    <row r="18" spans="1:21" ht="12.75">
      <c r="A18" s="15">
        <v>4</v>
      </c>
      <c r="B18">
        <v>8</v>
      </c>
      <c r="C18" t="s">
        <v>1106</v>
      </c>
      <c r="D18" t="s">
        <v>2058</v>
      </c>
      <c r="E18" s="259">
        <v>32299</v>
      </c>
      <c r="F18" s="268">
        <v>1988</v>
      </c>
      <c r="G18" s="268">
        <f t="shared" si="0"/>
        <v>22</v>
      </c>
      <c r="H18" t="s">
        <v>3713</v>
      </c>
      <c r="I18" t="s">
        <v>2059</v>
      </c>
      <c r="J18" t="s">
        <v>2044</v>
      </c>
      <c r="K18">
        <v>3</v>
      </c>
      <c r="L18">
        <v>4</v>
      </c>
      <c r="M18" t="s">
        <v>1104</v>
      </c>
      <c r="N18">
        <v>0</v>
      </c>
      <c r="O18" t="s">
        <v>2060</v>
      </c>
      <c r="P18" s="275" t="s">
        <v>2060</v>
      </c>
      <c r="Q18" s="265" t="s">
        <v>2061</v>
      </c>
      <c r="R18">
        <v>1</v>
      </c>
      <c r="S18" s="260">
        <v>0.022523148148148143</v>
      </c>
      <c r="U18" s="260">
        <f>P18-S18</f>
        <v>0</v>
      </c>
    </row>
    <row r="19" spans="1:22" s="246" customFormat="1" ht="12.75">
      <c r="A19" s="261">
        <v>452</v>
      </c>
      <c r="B19" s="246">
        <v>601</v>
      </c>
      <c r="C19" s="246" t="s">
        <v>1931</v>
      </c>
      <c r="D19" s="246" t="s">
        <v>2122</v>
      </c>
      <c r="E19" s="262">
        <v>29429</v>
      </c>
      <c r="F19" s="267">
        <v>1980</v>
      </c>
      <c r="G19" s="268">
        <f t="shared" si="0"/>
        <v>30</v>
      </c>
      <c r="H19" s="246" t="s">
        <v>3713</v>
      </c>
      <c r="I19" s="246" t="s">
        <v>2179</v>
      </c>
      <c r="J19" s="246" t="s">
        <v>2232</v>
      </c>
      <c r="K19" s="246">
        <v>14</v>
      </c>
      <c r="L19" s="246">
        <v>0</v>
      </c>
      <c r="M19" s="246" t="s">
        <v>1103</v>
      </c>
      <c r="N19" s="246">
        <v>47</v>
      </c>
      <c r="O19" s="246" t="s">
        <v>3569</v>
      </c>
      <c r="P19" s="261" t="s">
        <v>3570</v>
      </c>
      <c r="Q19" s="246" t="s">
        <v>3571</v>
      </c>
      <c r="R19" s="246">
        <v>1</v>
      </c>
      <c r="S19" s="274">
        <v>0.0446875</v>
      </c>
      <c r="T19" s="260">
        <f>P19-S19</f>
        <v>0</v>
      </c>
      <c r="V19" s="263"/>
    </row>
    <row r="20" spans="1:21" ht="12.75">
      <c r="A20" s="15">
        <v>67</v>
      </c>
      <c r="B20">
        <v>409</v>
      </c>
      <c r="C20" t="s">
        <v>1536</v>
      </c>
      <c r="D20" t="s">
        <v>2058</v>
      </c>
      <c r="E20" s="259">
        <v>29038</v>
      </c>
      <c r="F20" s="268">
        <v>1979</v>
      </c>
      <c r="G20" s="268">
        <f t="shared" si="0"/>
        <v>31</v>
      </c>
      <c r="H20" t="s">
        <v>3713</v>
      </c>
      <c r="I20" t="s">
        <v>2179</v>
      </c>
      <c r="J20" t="s">
        <v>2050</v>
      </c>
      <c r="K20">
        <v>17</v>
      </c>
      <c r="L20">
        <v>62</v>
      </c>
      <c r="M20" t="s">
        <v>1104</v>
      </c>
      <c r="N20">
        <v>0</v>
      </c>
      <c r="O20" t="s">
        <v>2318</v>
      </c>
      <c r="P20" s="15" t="s">
        <v>2319</v>
      </c>
      <c r="Q20" t="s">
        <v>2320</v>
      </c>
      <c r="R20">
        <v>1</v>
      </c>
      <c r="S20" s="260">
        <v>0.029328703703703704</v>
      </c>
      <c r="U20" s="260">
        <f>P20-S20</f>
        <v>0</v>
      </c>
    </row>
    <row r="21" spans="1:20" ht="12.75">
      <c r="A21" s="15">
        <v>274</v>
      </c>
      <c r="B21">
        <v>522</v>
      </c>
      <c r="C21" t="s">
        <v>2995</v>
      </c>
      <c r="D21" t="s">
        <v>2106</v>
      </c>
      <c r="E21" s="259">
        <v>28958</v>
      </c>
      <c r="F21" s="268">
        <v>1979</v>
      </c>
      <c r="G21" s="268">
        <f t="shared" si="0"/>
        <v>31</v>
      </c>
      <c r="H21" t="s">
        <v>3713</v>
      </c>
      <c r="I21" t="s">
        <v>2082</v>
      </c>
      <c r="J21" t="s">
        <v>2050</v>
      </c>
      <c r="K21">
        <v>78</v>
      </c>
      <c r="L21">
        <v>258</v>
      </c>
      <c r="M21" t="s">
        <v>1104</v>
      </c>
      <c r="N21">
        <v>0</v>
      </c>
      <c r="O21" t="s">
        <v>2996</v>
      </c>
      <c r="P21" s="15" t="s">
        <v>2997</v>
      </c>
      <c r="Q21" t="s">
        <v>2998</v>
      </c>
      <c r="R21">
        <v>1</v>
      </c>
      <c r="S21" s="260">
        <v>0.03570601851851852</v>
      </c>
      <c r="T21" s="260">
        <f>P21-S21</f>
        <v>0</v>
      </c>
    </row>
    <row r="22" spans="1:21" ht="12.75">
      <c r="A22" s="15">
        <v>45</v>
      </c>
      <c r="B22">
        <v>166</v>
      </c>
      <c r="C22" t="s">
        <v>2243</v>
      </c>
      <c r="D22" t="s">
        <v>2131</v>
      </c>
      <c r="E22" s="259">
        <v>20812</v>
      </c>
      <c r="F22" s="268">
        <v>1956</v>
      </c>
      <c r="G22" s="268">
        <f t="shared" si="0"/>
        <v>54</v>
      </c>
      <c r="H22" t="s">
        <v>3713</v>
      </c>
      <c r="I22" t="s">
        <v>2244</v>
      </c>
      <c r="J22" t="s">
        <v>2137</v>
      </c>
      <c r="K22">
        <v>6</v>
      </c>
      <c r="L22">
        <v>40</v>
      </c>
      <c r="M22" t="s">
        <v>1104</v>
      </c>
      <c r="N22">
        <v>0</v>
      </c>
      <c r="O22" t="s">
        <v>2245</v>
      </c>
      <c r="P22" s="15" t="s">
        <v>2246</v>
      </c>
      <c r="Q22" t="s">
        <v>2247</v>
      </c>
      <c r="R22">
        <v>1</v>
      </c>
      <c r="S22" s="260">
        <v>0.028333333333333332</v>
      </c>
      <c r="U22" s="260">
        <f>P22-S22</f>
        <v>0</v>
      </c>
    </row>
    <row r="23" spans="1:21" ht="12.75">
      <c r="A23" s="15">
        <v>215</v>
      </c>
      <c r="B23">
        <v>28</v>
      </c>
      <c r="C23" t="s">
        <v>1766</v>
      </c>
      <c r="D23" t="s">
        <v>2131</v>
      </c>
      <c r="E23" s="259">
        <v>24081</v>
      </c>
      <c r="F23" s="268">
        <v>1965</v>
      </c>
      <c r="G23" s="268">
        <f t="shared" si="0"/>
        <v>45</v>
      </c>
      <c r="H23" t="s">
        <v>3713</v>
      </c>
      <c r="I23" t="s">
        <v>2781</v>
      </c>
      <c r="J23" t="s">
        <v>2083</v>
      </c>
      <c r="K23">
        <v>44</v>
      </c>
      <c r="L23">
        <v>206</v>
      </c>
      <c r="M23" t="s">
        <v>1104</v>
      </c>
      <c r="N23">
        <v>0</v>
      </c>
      <c r="O23" t="s">
        <v>2782</v>
      </c>
      <c r="P23" s="15" t="s">
        <v>2746</v>
      </c>
      <c r="Q23" t="s">
        <v>2783</v>
      </c>
      <c r="R23">
        <v>1</v>
      </c>
      <c r="S23" s="260">
        <v>0.033888888888888885</v>
      </c>
      <c r="U23" s="260">
        <f>P23-S23</f>
        <v>0</v>
      </c>
    </row>
    <row r="24" spans="1:21" ht="12.75">
      <c r="A24" s="15">
        <v>192</v>
      </c>
      <c r="B24">
        <v>100</v>
      </c>
      <c r="C24" t="s">
        <v>2720</v>
      </c>
      <c r="D24" t="s">
        <v>2721</v>
      </c>
      <c r="E24" s="259">
        <v>27948</v>
      </c>
      <c r="F24" s="268">
        <v>1976</v>
      </c>
      <c r="G24" s="268">
        <f t="shared" si="0"/>
        <v>34</v>
      </c>
      <c r="H24" t="s">
        <v>3713</v>
      </c>
      <c r="I24" t="s">
        <v>2479</v>
      </c>
      <c r="J24" t="s">
        <v>2050</v>
      </c>
      <c r="K24">
        <v>56</v>
      </c>
      <c r="L24">
        <v>183</v>
      </c>
      <c r="M24" t="s">
        <v>1104</v>
      </c>
      <c r="N24">
        <v>0</v>
      </c>
      <c r="O24" t="s">
        <v>2722</v>
      </c>
      <c r="P24" s="15" t="s">
        <v>2723</v>
      </c>
      <c r="Q24" t="s">
        <v>2675</v>
      </c>
      <c r="R24">
        <v>1</v>
      </c>
      <c r="S24" s="260">
        <v>0.03369212962962963</v>
      </c>
      <c r="U24" s="260">
        <f>P24-S24</f>
        <v>0</v>
      </c>
    </row>
    <row r="25" spans="1:21" ht="12.75">
      <c r="A25" s="15">
        <v>47</v>
      </c>
      <c r="B25">
        <v>90</v>
      </c>
      <c r="C25" t="s">
        <v>2251</v>
      </c>
      <c r="D25" t="s">
        <v>2252</v>
      </c>
      <c r="E25" s="259">
        <v>26269</v>
      </c>
      <c r="F25" s="268">
        <v>1971</v>
      </c>
      <c r="G25" s="268">
        <f t="shared" si="0"/>
        <v>39</v>
      </c>
      <c r="H25" t="s">
        <v>3713</v>
      </c>
      <c r="I25" t="s">
        <v>2132</v>
      </c>
      <c r="J25" t="s">
        <v>2050</v>
      </c>
      <c r="K25">
        <v>13</v>
      </c>
      <c r="L25">
        <v>42</v>
      </c>
      <c r="M25" t="s">
        <v>1104</v>
      </c>
      <c r="N25">
        <v>0</v>
      </c>
      <c r="O25" t="s">
        <v>2253</v>
      </c>
      <c r="P25" s="15" t="s">
        <v>2249</v>
      </c>
      <c r="Q25" t="s">
        <v>2242</v>
      </c>
      <c r="R25">
        <v>1</v>
      </c>
      <c r="S25" s="260">
        <v>0.02837962962962963</v>
      </c>
      <c r="U25" s="260">
        <f>P25-S25</f>
        <v>0</v>
      </c>
    </row>
    <row r="26" spans="1:21" ht="12.75">
      <c r="A26" s="261">
        <v>346</v>
      </c>
      <c r="B26" s="246">
        <v>562</v>
      </c>
      <c r="C26" s="246" t="s">
        <v>1915</v>
      </c>
      <c r="D26" s="246" t="s">
        <v>3205</v>
      </c>
      <c r="E26" s="262">
        <v>32571</v>
      </c>
      <c r="F26" s="267">
        <v>1989</v>
      </c>
      <c r="G26" s="268">
        <f t="shared" si="0"/>
        <v>21</v>
      </c>
      <c r="H26" s="246" t="s">
        <v>3713</v>
      </c>
      <c r="I26" s="246" t="s">
        <v>2119</v>
      </c>
      <c r="J26" s="246" t="s">
        <v>2093</v>
      </c>
      <c r="K26" s="246">
        <v>9</v>
      </c>
      <c r="L26" s="246">
        <v>0</v>
      </c>
      <c r="M26" s="246" t="s">
        <v>1103</v>
      </c>
      <c r="N26" s="246">
        <v>22</v>
      </c>
      <c r="O26" s="246" t="s">
        <v>3206</v>
      </c>
      <c r="P26" s="261" t="s">
        <v>3177</v>
      </c>
      <c r="Q26" s="246" t="s">
        <v>3207</v>
      </c>
      <c r="R26" s="246">
        <v>1</v>
      </c>
      <c r="S26" s="274">
        <v>0.03767361111111111</v>
      </c>
      <c r="T26" s="260">
        <f>P26-S26</f>
        <v>0</v>
      </c>
      <c r="U26" s="246"/>
    </row>
    <row r="27" spans="1:21" ht="12.75">
      <c r="A27" s="15">
        <v>204</v>
      </c>
      <c r="B27">
        <v>668</v>
      </c>
      <c r="C27" t="s">
        <v>3784</v>
      </c>
      <c r="D27" t="s">
        <v>2399</v>
      </c>
      <c r="E27" s="259">
        <v>16402</v>
      </c>
      <c r="F27" s="268">
        <v>1944</v>
      </c>
      <c r="G27" s="268">
        <f t="shared" si="0"/>
        <v>66</v>
      </c>
      <c r="H27" t="s">
        <v>3713</v>
      </c>
      <c r="I27" t="s">
        <v>2256</v>
      </c>
      <c r="J27" t="s">
        <v>2395</v>
      </c>
      <c r="K27">
        <v>9</v>
      </c>
      <c r="L27">
        <v>195</v>
      </c>
      <c r="M27" t="s">
        <v>1104</v>
      </c>
      <c r="N27">
        <v>0</v>
      </c>
      <c r="O27" t="s">
        <v>2749</v>
      </c>
      <c r="P27" s="15" t="s">
        <v>2741</v>
      </c>
      <c r="Q27" t="s">
        <v>2750</v>
      </c>
      <c r="R27">
        <v>1</v>
      </c>
      <c r="S27" s="260">
        <v>0.0338425925925926</v>
      </c>
      <c r="U27" s="260">
        <f>P27-S27</f>
        <v>0</v>
      </c>
    </row>
    <row r="28" spans="1:20" ht="12.75">
      <c r="A28" s="15">
        <v>352</v>
      </c>
      <c r="B28">
        <v>395</v>
      </c>
      <c r="C28" t="s">
        <v>1755</v>
      </c>
      <c r="D28" t="s">
        <v>2058</v>
      </c>
      <c r="E28" s="259">
        <v>25864</v>
      </c>
      <c r="F28" s="268">
        <v>1970</v>
      </c>
      <c r="G28" s="268">
        <f t="shared" si="0"/>
        <v>40</v>
      </c>
      <c r="H28" t="s">
        <v>3713</v>
      </c>
      <c r="I28" t="s">
        <v>2170</v>
      </c>
      <c r="J28" t="s">
        <v>2083</v>
      </c>
      <c r="K28">
        <v>65</v>
      </c>
      <c r="L28">
        <v>329</v>
      </c>
      <c r="M28" t="s">
        <v>1104</v>
      </c>
      <c r="N28">
        <v>0</v>
      </c>
      <c r="O28" t="s">
        <v>3224</v>
      </c>
      <c r="P28" s="15" t="s">
        <v>3225</v>
      </c>
      <c r="Q28" t="s">
        <v>3226</v>
      </c>
      <c r="R28">
        <v>1</v>
      </c>
      <c r="S28" s="260">
        <v>0.03802083333333333</v>
      </c>
      <c r="T28" s="260">
        <f>P28-S28</f>
        <v>0</v>
      </c>
    </row>
    <row r="29" spans="1:21" ht="12.75">
      <c r="A29" s="261">
        <v>420</v>
      </c>
      <c r="B29" s="246">
        <v>570</v>
      </c>
      <c r="C29" s="246" t="s">
        <v>1755</v>
      </c>
      <c r="D29" s="246" t="s">
        <v>3461</v>
      </c>
      <c r="E29" s="262">
        <v>25223</v>
      </c>
      <c r="F29" s="267">
        <v>1969</v>
      </c>
      <c r="G29" s="268">
        <f t="shared" si="0"/>
        <v>41</v>
      </c>
      <c r="H29" s="246" t="s">
        <v>3713</v>
      </c>
      <c r="I29" s="246" t="s">
        <v>2170</v>
      </c>
      <c r="J29" s="246" t="s">
        <v>2098</v>
      </c>
      <c r="K29" s="246">
        <v>11</v>
      </c>
      <c r="L29" s="246">
        <v>0</v>
      </c>
      <c r="M29" s="246" t="s">
        <v>1103</v>
      </c>
      <c r="N29" s="246">
        <v>35</v>
      </c>
      <c r="O29" s="246" t="s">
        <v>3462</v>
      </c>
      <c r="P29" s="261" t="s">
        <v>3463</v>
      </c>
      <c r="Q29" s="246" t="s">
        <v>3464</v>
      </c>
      <c r="R29" s="246">
        <v>1</v>
      </c>
      <c r="S29" s="274">
        <v>0.041875</v>
      </c>
      <c r="T29" s="260">
        <f>P29-S29</f>
        <v>0</v>
      </c>
      <c r="U29" s="246"/>
    </row>
    <row r="30" spans="1:21" ht="12.75">
      <c r="A30" s="261">
        <v>381</v>
      </c>
      <c r="B30" s="246">
        <v>482</v>
      </c>
      <c r="C30" s="246" t="s">
        <v>3312</v>
      </c>
      <c r="D30" s="246" t="s">
        <v>3127</v>
      </c>
      <c r="E30" s="262">
        <v>25919</v>
      </c>
      <c r="F30" s="267">
        <v>1970</v>
      </c>
      <c r="G30" s="268">
        <f t="shared" si="0"/>
        <v>40</v>
      </c>
      <c r="H30" s="246" t="s">
        <v>3713</v>
      </c>
      <c r="I30" s="246" t="s">
        <v>2185</v>
      </c>
      <c r="J30" s="246" t="s">
        <v>2098</v>
      </c>
      <c r="K30" s="246">
        <v>7</v>
      </c>
      <c r="L30" s="246">
        <v>0</v>
      </c>
      <c r="M30" s="246" t="s">
        <v>1103</v>
      </c>
      <c r="N30" s="246">
        <v>27</v>
      </c>
      <c r="O30" s="246" t="s">
        <v>3313</v>
      </c>
      <c r="P30" s="261" t="s">
        <v>3314</v>
      </c>
      <c r="Q30" s="246" t="s">
        <v>3102</v>
      </c>
      <c r="R30" s="246">
        <v>1</v>
      </c>
      <c r="S30" s="274">
        <v>0.03918981481481481</v>
      </c>
      <c r="T30" s="260">
        <f>P30-S30</f>
        <v>0</v>
      </c>
      <c r="U30" s="246"/>
    </row>
    <row r="31" spans="1:20" ht="12.75">
      <c r="A31" s="15">
        <v>402</v>
      </c>
      <c r="B31">
        <v>483</v>
      </c>
      <c r="C31" t="s">
        <v>3393</v>
      </c>
      <c r="D31" t="s">
        <v>2198</v>
      </c>
      <c r="E31" s="259">
        <v>26740</v>
      </c>
      <c r="F31" s="268">
        <v>1973</v>
      </c>
      <c r="G31" s="268">
        <f t="shared" si="0"/>
        <v>37</v>
      </c>
      <c r="H31" t="s">
        <v>3713</v>
      </c>
      <c r="I31" t="s">
        <v>2185</v>
      </c>
      <c r="J31" t="s">
        <v>2050</v>
      </c>
      <c r="K31">
        <v>108</v>
      </c>
      <c r="L31">
        <v>372</v>
      </c>
      <c r="M31" t="s">
        <v>1104</v>
      </c>
      <c r="N31">
        <v>0</v>
      </c>
      <c r="O31" t="s">
        <v>3394</v>
      </c>
      <c r="P31" s="15" t="s">
        <v>3395</v>
      </c>
      <c r="Q31" t="s">
        <v>3396</v>
      </c>
      <c r="R31">
        <v>1</v>
      </c>
      <c r="S31" s="260">
        <v>0.040671296296296296</v>
      </c>
      <c r="T31" s="260">
        <f>P31-S31</f>
        <v>0</v>
      </c>
    </row>
    <row r="32" spans="1:21" ht="12.75">
      <c r="A32" s="15">
        <v>216</v>
      </c>
      <c r="B32">
        <v>306</v>
      </c>
      <c r="C32" t="s">
        <v>1815</v>
      </c>
      <c r="D32" t="s">
        <v>2491</v>
      </c>
      <c r="E32" s="259">
        <v>27625</v>
      </c>
      <c r="F32" s="268">
        <v>1975</v>
      </c>
      <c r="G32" s="268">
        <f t="shared" si="0"/>
        <v>35</v>
      </c>
      <c r="H32" t="s">
        <v>3713</v>
      </c>
      <c r="I32" t="s">
        <v>2185</v>
      </c>
      <c r="J32" t="s">
        <v>2050</v>
      </c>
      <c r="K32">
        <v>63</v>
      </c>
      <c r="L32">
        <v>207</v>
      </c>
      <c r="M32" t="s">
        <v>1104</v>
      </c>
      <c r="N32">
        <v>0</v>
      </c>
      <c r="O32" t="s">
        <v>2784</v>
      </c>
      <c r="P32" s="15" t="s">
        <v>2785</v>
      </c>
      <c r="Q32" t="s">
        <v>2786</v>
      </c>
      <c r="R32">
        <v>1</v>
      </c>
      <c r="S32" s="260">
        <v>0.034131944444444444</v>
      </c>
      <c r="U32" s="260">
        <f>P32-S32</f>
        <v>0</v>
      </c>
    </row>
    <row r="33" spans="1:20" ht="12.75">
      <c r="A33" s="15">
        <v>404</v>
      </c>
      <c r="B33">
        <v>317</v>
      </c>
      <c r="C33" t="s">
        <v>1815</v>
      </c>
      <c r="D33" t="s">
        <v>3401</v>
      </c>
      <c r="E33" s="259">
        <v>18253</v>
      </c>
      <c r="F33" s="268">
        <v>1949</v>
      </c>
      <c r="G33" s="268">
        <f t="shared" si="0"/>
        <v>61</v>
      </c>
      <c r="H33" t="s">
        <v>3713</v>
      </c>
      <c r="I33" t="s">
        <v>3402</v>
      </c>
      <c r="J33" t="s">
        <v>2395</v>
      </c>
      <c r="K33">
        <v>29</v>
      </c>
      <c r="L33">
        <v>374</v>
      </c>
      <c r="M33" t="s">
        <v>1104</v>
      </c>
      <c r="N33">
        <v>0</v>
      </c>
      <c r="O33" t="s">
        <v>3403</v>
      </c>
      <c r="P33" s="15" t="s">
        <v>3404</v>
      </c>
      <c r="Q33" t="s">
        <v>3405</v>
      </c>
      <c r="R33">
        <v>1</v>
      </c>
      <c r="S33" s="260">
        <v>0.04076388888888889</v>
      </c>
      <c r="T33" s="260">
        <f>P33-S33</f>
        <v>0</v>
      </c>
    </row>
    <row r="34" spans="1:20" ht="12.75">
      <c r="A34" s="15">
        <v>334</v>
      </c>
      <c r="B34">
        <v>443</v>
      </c>
      <c r="C34" t="s">
        <v>3790</v>
      </c>
      <c r="D34" t="s">
        <v>2845</v>
      </c>
      <c r="E34" s="259">
        <v>18209</v>
      </c>
      <c r="F34" s="268">
        <v>1949</v>
      </c>
      <c r="G34" s="268">
        <f t="shared" si="0"/>
        <v>61</v>
      </c>
      <c r="H34" t="s">
        <v>3713</v>
      </c>
      <c r="I34" t="s">
        <v>2072</v>
      </c>
      <c r="J34" t="s">
        <v>2395</v>
      </c>
      <c r="K34">
        <v>24</v>
      </c>
      <c r="L34">
        <v>313</v>
      </c>
      <c r="M34" t="s">
        <v>1104</v>
      </c>
      <c r="N34">
        <v>0</v>
      </c>
      <c r="O34" t="s">
        <v>3177</v>
      </c>
      <c r="P34" s="15" t="s">
        <v>3155</v>
      </c>
      <c r="Q34" t="s">
        <v>3178</v>
      </c>
      <c r="R34">
        <v>1</v>
      </c>
      <c r="S34" s="260">
        <v>0.03756944444444445</v>
      </c>
      <c r="T34" s="260">
        <f>P34-S34</f>
        <v>0</v>
      </c>
    </row>
    <row r="35" spans="1:20" ht="12.75">
      <c r="A35" s="15">
        <v>266</v>
      </c>
      <c r="B35">
        <v>95</v>
      </c>
      <c r="C35" t="s">
        <v>3793</v>
      </c>
      <c r="D35" t="s">
        <v>2633</v>
      </c>
      <c r="E35" s="259">
        <v>26912</v>
      </c>
      <c r="F35" s="268">
        <v>1973</v>
      </c>
      <c r="G35" s="268">
        <f t="shared" si="0"/>
        <v>37</v>
      </c>
      <c r="H35" t="s">
        <v>3713</v>
      </c>
      <c r="I35" t="s">
        <v>2185</v>
      </c>
      <c r="J35" t="s">
        <v>2050</v>
      </c>
      <c r="K35">
        <v>73</v>
      </c>
      <c r="L35">
        <v>250</v>
      </c>
      <c r="M35" t="s">
        <v>1104</v>
      </c>
      <c r="N35">
        <v>0</v>
      </c>
      <c r="O35" t="s">
        <v>2973</v>
      </c>
      <c r="P35" s="15" t="s">
        <v>2974</v>
      </c>
      <c r="Q35" t="s">
        <v>2975</v>
      </c>
      <c r="R35">
        <v>1</v>
      </c>
      <c r="S35" s="260">
        <v>0.03552083333333333</v>
      </c>
      <c r="T35" s="260">
        <f>P35-S35</f>
        <v>0</v>
      </c>
    </row>
    <row r="36" spans="1:20" ht="12.75">
      <c r="A36" s="15">
        <v>259</v>
      </c>
      <c r="B36">
        <v>305</v>
      </c>
      <c r="C36" t="s">
        <v>2952</v>
      </c>
      <c r="D36" t="s">
        <v>2953</v>
      </c>
      <c r="E36" s="259">
        <v>30805</v>
      </c>
      <c r="F36" s="268">
        <v>1984</v>
      </c>
      <c r="G36" s="268">
        <f t="shared" si="0"/>
        <v>26</v>
      </c>
      <c r="H36" t="s">
        <v>3713</v>
      </c>
      <c r="I36" t="s">
        <v>2954</v>
      </c>
      <c r="J36" t="s">
        <v>2044</v>
      </c>
      <c r="K36">
        <v>61</v>
      </c>
      <c r="L36">
        <v>244</v>
      </c>
      <c r="M36" t="s">
        <v>1104</v>
      </c>
      <c r="N36">
        <v>0</v>
      </c>
      <c r="O36" t="s">
        <v>2955</v>
      </c>
      <c r="P36" s="15" t="s">
        <v>2956</v>
      </c>
      <c r="Q36" t="s">
        <v>2707</v>
      </c>
      <c r="R36">
        <v>1</v>
      </c>
      <c r="S36" s="260">
        <v>0.03547453703703704</v>
      </c>
      <c r="T36" s="260">
        <f>P36-S36</f>
        <v>0</v>
      </c>
    </row>
    <row r="37" spans="1:21" ht="12.75">
      <c r="A37" s="15">
        <v>109</v>
      </c>
      <c r="B37">
        <v>449</v>
      </c>
      <c r="C37" t="s">
        <v>2462</v>
      </c>
      <c r="D37" t="s">
        <v>2255</v>
      </c>
      <c r="E37" s="259">
        <v>30966</v>
      </c>
      <c r="F37" s="268">
        <v>1984</v>
      </c>
      <c r="G37" s="268">
        <f t="shared" si="0"/>
        <v>26</v>
      </c>
      <c r="H37" t="s">
        <v>3713</v>
      </c>
      <c r="I37" t="s">
        <v>2306</v>
      </c>
      <c r="J37" t="s">
        <v>2044</v>
      </c>
      <c r="K37">
        <v>30</v>
      </c>
      <c r="L37">
        <v>102</v>
      </c>
      <c r="M37" t="s">
        <v>1104</v>
      </c>
      <c r="N37">
        <v>0</v>
      </c>
      <c r="O37" t="s">
        <v>2463</v>
      </c>
      <c r="P37" s="15" t="s">
        <v>2464</v>
      </c>
      <c r="Q37" t="s">
        <v>2465</v>
      </c>
      <c r="R37">
        <v>1</v>
      </c>
      <c r="S37" s="260">
        <v>0.03070601851851852</v>
      </c>
      <c r="U37" s="260">
        <f>P37-S37</f>
        <v>0</v>
      </c>
    </row>
    <row r="38" spans="1:21" ht="12.75">
      <c r="A38" s="15">
        <v>221</v>
      </c>
      <c r="B38">
        <v>111</v>
      </c>
      <c r="C38" t="s">
        <v>1507</v>
      </c>
      <c r="D38" t="s">
        <v>2131</v>
      </c>
      <c r="E38" s="259">
        <v>29655</v>
      </c>
      <c r="F38" s="268">
        <v>1981</v>
      </c>
      <c r="G38" s="268">
        <f t="shared" si="0"/>
        <v>29</v>
      </c>
      <c r="H38" t="s">
        <v>3713</v>
      </c>
      <c r="I38" t="s">
        <v>2166</v>
      </c>
      <c r="J38" t="s">
        <v>2044</v>
      </c>
      <c r="K38">
        <v>52</v>
      </c>
      <c r="L38">
        <v>211</v>
      </c>
      <c r="M38" t="s">
        <v>1104</v>
      </c>
      <c r="N38">
        <v>0</v>
      </c>
      <c r="O38" t="s">
        <v>2802</v>
      </c>
      <c r="P38" s="15" t="s">
        <v>2803</v>
      </c>
      <c r="Q38" t="s">
        <v>2225</v>
      </c>
      <c r="R38">
        <v>1</v>
      </c>
      <c r="S38" s="260">
        <v>0.03435185185185185</v>
      </c>
      <c r="U38" s="260">
        <f>P38-S38</f>
        <v>0</v>
      </c>
    </row>
    <row r="39" spans="1:21" ht="12.75">
      <c r="A39" s="15">
        <v>129</v>
      </c>
      <c r="B39">
        <v>13</v>
      </c>
      <c r="C39" t="s">
        <v>3796</v>
      </c>
      <c r="D39" t="s">
        <v>2106</v>
      </c>
      <c r="E39" s="259">
        <v>27472</v>
      </c>
      <c r="F39" s="268">
        <v>1975</v>
      </c>
      <c r="G39" s="268">
        <f t="shared" si="0"/>
        <v>35</v>
      </c>
      <c r="H39" t="s">
        <v>3713</v>
      </c>
      <c r="I39" t="s">
        <v>2532</v>
      </c>
      <c r="J39" t="s">
        <v>2050</v>
      </c>
      <c r="K39">
        <v>37</v>
      </c>
      <c r="L39">
        <v>121</v>
      </c>
      <c r="M39" t="s">
        <v>1104</v>
      </c>
      <c r="N39">
        <v>0</v>
      </c>
      <c r="O39" t="s">
        <v>2533</v>
      </c>
      <c r="P39" s="15" t="s">
        <v>2534</v>
      </c>
      <c r="Q39" t="s">
        <v>2535</v>
      </c>
      <c r="R39">
        <v>1</v>
      </c>
      <c r="S39" s="260">
        <v>0.031747685185185184</v>
      </c>
      <c r="U39" s="260">
        <f>P39-S39</f>
        <v>0</v>
      </c>
    </row>
    <row r="40" spans="1:21" ht="12.75">
      <c r="A40" s="261">
        <v>375</v>
      </c>
      <c r="B40" s="246">
        <v>720</v>
      </c>
      <c r="C40" s="246" t="s">
        <v>3803</v>
      </c>
      <c r="D40" s="246" t="s">
        <v>2823</v>
      </c>
      <c r="E40" s="262">
        <v>23694</v>
      </c>
      <c r="F40" s="267">
        <v>1964</v>
      </c>
      <c r="G40" s="268">
        <f t="shared" si="0"/>
        <v>46</v>
      </c>
      <c r="H40" s="246" t="s">
        <v>3713</v>
      </c>
      <c r="I40" s="246" t="s">
        <v>2163</v>
      </c>
      <c r="J40" s="246" t="s">
        <v>2098</v>
      </c>
      <c r="K40" s="246">
        <v>6</v>
      </c>
      <c r="L40" s="246">
        <v>0</v>
      </c>
      <c r="M40" s="246" t="s">
        <v>1103</v>
      </c>
      <c r="N40" s="246">
        <v>25</v>
      </c>
      <c r="O40" s="246" t="s">
        <v>3294</v>
      </c>
      <c r="P40" s="261" t="s">
        <v>3295</v>
      </c>
      <c r="Q40" s="246" t="s">
        <v>3296</v>
      </c>
      <c r="R40" s="246">
        <v>1</v>
      </c>
      <c r="S40" s="274">
        <v>0.038981481481481485</v>
      </c>
      <c r="T40" s="260">
        <f>P40-S40</f>
        <v>0</v>
      </c>
      <c r="U40" s="246"/>
    </row>
    <row r="41" spans="1:22" s="246" customFormat="1" ht="12.75">
      <c r="A41" s="15">
        <v>52</v>
      </c>
      <c r="B41">
        <v>724</v>
      </c>
      <c r="C41" t="s">
        <v>2271</v>
      </c>
      <c r="D41" t="s">
        <v>2272</v>
      </c>
      <c r="E41" s="259">
        <v>32338</v>
      </c>
      <c r="F41" s="268">
        <v>1988</v>
      </c>
      <c r="G41" s="268">
        <f t="shared" si="0"/>
        <v>22</v>
      </c>
      <c r="H41" t="s">
        <v>3713</v>
      </c>
      <c r="I41" t="s">
        <v>2185</v>
      </c>
      <c r="J41" t="s">
        <v>2044</v>
      </c>
      <c r="K41">
        <v>17</v>
      </c>
      <c r="L41">
        <v>47</v>
      </c>
      <c r="M41" t="s">
        <v>1104</v>
      </c>
      <c r="N41">
        <v>0</v>
      </c>
      <c r="O41" t="s">
        <v>2273</v>
      </c>
      <c r="P41" s="15" t="s">
        <v>2274</v>
      </c>
      <c r="Q41" t="s">
        <v>2275</v>
      </c>
      <c r="R41">
        <v>1</v>
      </c>
      <c r="S41" s="260">
        <v>0.028622685185185185</v>
      </c>
      <c r="T41"/>
      <c r="U41" s="260">
        <f>P41-S41</f>
        <v>0</v>
      </c>
      <c r="V41" s="263"/>
    </row>
    <row r="42" spans="1:21" ht="12.75">
      <c r="A42" s="15">
        <v>201</v>
      </c>
      <c r="B42">
        <v>572</v>
      </c>
      <c r="C42" t="s">
        <v>2745</v>
      </c>
      <c r="D42" t="s">
        <v>2153</v>
      </c>
      <c r="E42" s="259">
        <v>18438</v>
      </c>
      <c r="F42" s="268">
        <v>1950</v>
      </c>
      <c r="G42" s="268">
        <f t="shared" si="0"/>
        <v>60</v>
      </c>
      <c r="H42" t="s">
        <v>3713</v>
      </c>
      <c r="I42" t="s">
        <v>2208</v>
      </c>
      <c r="J42" t="s">
        <v>2395</v>
      </c>
      <c r="K42">
        <v>8</v>
      </c>
      <c r="L42">
        <v>192</v>
      </c>
      <c r="M42" t="s">
        <v>1104</v>
      </c>
      <c r="N42">
        <v>0</v>
      </c>
      <c r="O42" t="s">
        <v>2746</v>
      </c>
      <c r="P42" s="15" t="s">
        <v>2739</v>
      </c>
      <c r="Q42" t="s">
        <v>2500</v>
      </c>
      <c r="R42">
        <v>1</v>
      </c>
      <c r="S42" s="260">
        <v>0.03381944444444445</v>
      </c>
      <c r="U42" s="260">
        <f>P42-S42</f>
        <v>0</v>
      </c>
    </row>
    <row r="43" spans="1:20" ht="12.75">
      <c r="A43" s="15">
        <v>449</v>
      </c>
      <c r="B43">
        <v>669</v>
      </c>
      <c r="C43" t="s">
        <v>3558</v>
      </c>
      <c r="D43" t="s">
        <v>2106</v>
      </c>
      <c r="E43" s="259">
        <v>26688</v>
      </c>
      <c r="F43" s="267">
        <v>1973</v>
      </c>
      <c r="G43" s="268">
        <f t="shared" si="0"/>
        <v>37</v>
      </c>
      <c r="H43" t="s">
        <v>3713</v>
      </c>
      <c r="I43" t="s">
        <v>2072</v>
      </c>
      <c r="J43" t="s">
        <v>2050</v>
      </c>
      <c r="K43">
        <v>120</v>
      </c>
      <c r="L43">
        <v>405</v>
      </c>
      <c r="M43" t="s">
        <v>1104</v>
      </c>
      <c r="N43">
        <v>0</v>
      </c>
      <c r="O43" t="s">
        <v>3559</v>
      </c>
      <c r="P43" s="15" t="s">
        <v>3560</v>
      </c>
      <c r="Q43" t="s">
        <v>3561</v>
      </c>
      <c r="R43">
        <v>1</v>
      </c>
      <c r="S43" s="260">
        <v>0.04457175925925926</v>
      </c>
      <c r="T43" s="260">
        <f>P43-S43</f>
        <v>0</v>
      </c>
    </row>
    <row r="44" spans="1:22" s="246" customFormat="1" ht="12.75">
      <c r="A44" s="15">
        <v>302</v>
      </c>
      <c r="B44">
        <v>157</v>
      </c>
      <c r="C44" t="s">
        <v>3087</v>
      </c>
      <c r="D44" t="s">
        <v>2198</v>
      </c>
      <c r="E44" s="259">
        <v>22790</v>
      </c>
      <c r="F44" s="268">
        <v>1962</v>
      </c>
      <c r="G44" s="268">
        <f t="shared" si="0"/>
        <v>48</v>
      </c>
      <c r="H44" t="s">
        <v>3713</v>
      </c>
      <c r="I44" t="s">
        <v>3088</v>
      </c>
      <c r="J44" t="s">
        <v>2083</v>
      </c>
      <c r="K44">
        <v>56</v>
      </c>
      <c r="L44">
        <v>284</v>
      </c>
      <c r="M44" t="s">
        <v>1104</v>
      </c>
      <c r="N44">
        <v>0</v>
      </c>
      <c r="O44" t="s">
        <v>3086</v>
      </c>
      <c r="P44" s="15" t="s">
        <v>3089</v>
      </c>
      <c r="Q44" t="s">
        <v>2801</v>
      </c>
      <c r="R44">
        <v>1</v>
      </c>
      <c r="S44" s="260">
        <v>0.03649305555555555</v>
      </c>
      <c r="T44" s="260">
        <f>P44-S44</f>
        <v>0</v>
      </c>
      <c r="U44"/>
      <c r="V44" s="263"/>
    </row>
    <row r="45" spans="1:20" ht="12.75">
      <c r="A45" s="15">
        <v>360</v>
      </c>
      <c r="B45">
        <v>36</v>
      </c>
      <c r="C45" t="s">
        <v>3246</v>
      </c>
      <c r="D45" t="s">
        <v>2412</v>
      </c>
      <c r="E45" s="259">
        <v>29409</v>
      </c>
      <c r="F45" s="268">
        <v>1980</v>
      </c>
      <c r="G45" s="268">
        <f t="shared" si="0"/>
        <v>30</v>
      </c>
      <c r="H45" t="s">
        <v>3713</v>
      </c>
      <c r="I45" t="s">
        <v>3247</v>
      </c>
      <c r="J45" t="s">
        <v>2050</v>
      </c>
      <c r="K45">
        <v>95</v>
      </c>
      <c r="L45">
        <v>337</v>
      </c>
      <c r="M45" t="s">
        <v>1104</v>
      </c>
      <c r="N45">
        <v>0</v>
      </c>
      <c r="O45" t="s">
        <v>3248</v>
      </c>
      <c r="P45" s="15" t="s">
        <v>3249</v>
      </c>
      <c r="Q45" t="s">
        <v>3250</v>
      </c>
      <c r="R45">
        <v>1</v>
      </c>
      <c r="S45" s="260">
        <v>0.03822916666666667</v>
      </c>
      <c r="T45" s="260">
        <f>P45-S45</f>
        <v>0</v>
      </c>
    </row>
    <row r="46" spans="1:20" ht="12.75">
      <c r="A46" s="15">
        <v>462</v>
      </c>
      <c r="B46">
        <v>241</v>
      </c>
      <c r="C46" t="s">
        <v>3246</v>
      </c>
      <c r="D46" t="s">
        <v>2112</v>
      </c>
      <c r="E46" s="259">
        <v>30724</v>
      </c>
      <c r="F46" s="268">
        <v>1984</v>
      </c>
      <c r="G46" s="268">
        <f t="shared" si="0"/>
        <v>26</v>
      </c>
      <c r="H46" t="s">
        <v>3713</v>
      </c>
      <c r="I46" t="s">
        <v>3247</v>
      </c>
      <c r="J46" t="s">
        <v>2044</v>
      </c>
      <c r="K46">
        <v>95</v>
      </c>
      <c r="L46">
        <v>414</v>
      </c>
      <c r="M46" t="s">
        <v>1104</v>
      </c>
      <c r="N46">
        <v>0</v>
      </c>
      <c r="O46" t="s">
        <v>3609</v>
      </c>
      <c r="P46" s="15" t="s">
        <v>3610</v>
      </c>
      <c r="Q46" t="s">
        <v>3611</v>
      </c>
      <c r="R46">
        <v>1</v>
      </c>
      <c r="S46" s="260">
        <v>0.045844907407407404</v>
      </c>
      <c r="T46" s="260">
        <f>P46-S46</f>
        <v>0</v>
      </c>
    </row>
    <row r="47" spans="1:21" ht="12.75">
      <c r="A47" s="15">
        <v>141</v>
      </c>
      <c r="B47">
        <v>173</v>
      </c>
      <c r="C47" t="s">
        <v>1753</v>
      </c>
      <c r="D47" t="s">
        <v>2077</v>
      </c>
      <c r="E47" s="259">
        <v>24677</v>
      </c>
      <c r="F47" s="268">
        <v>1967</v>
      </c>
      <c r="G47" s="268">
        <f t="shared" si="0"/>
        <v>43</v>
      </c>
      <c r="H47" t="s">
        <v>3713</v>
      </c>
      <c r="I47" t="s">
        <v>2568</v>
      </c>
      <c r="J47" t="s">
        <v>2083</v>
      </c>
      <c r="K47">
        <v>29</v>
      </c>
      <c r="L47">
        <v>133</v>
      </c>
      <c r="M47" t="s">
        <v>1104</v>
      </c>
      <c r="N47">
        <v>0</v>
      </c>
      <c r="O47" t="s">
        <v>2569</v>
      </c>
      <c r="P47" s="15" t="s">
        <v>2569</v>
      </c>
      <c r="Q47" t="s">
        <v>2465</v>
      </c>
      <c r="R47">
        <v>1</v>
      </c>
      <c r="S47" s="260">
        <v>0.03208333333333333</v>
      </c>
      <c r="U47" s="260">
        <f>P47-S47</f>
        <v>0</v>
      </c>
    </row>
    <row r="48" spans="1:21" ht="12.75">
      <c r="A48" s="15">
        <v>159</v>
      </c>
      <c r="B48">
        <v>681</v>
      </c>
      <c r="C48" t="s">
        <v>2619</v>
      </c>
      <c r="D48" t="s">
        <v>2416</v>
      </c>
      <c r="E48" s="259">
        <v>26109</v>
      </c>
      <c r="F48" s="268">
        <v>1971</v>
      </c>
      <c r="G48" s="268">
        <f t="shared" si="0"/>
        <v>39</v>
      </c>
      <c r="H48" t="s">
        <v>3713</v>
      </c>
      <c r="I48" t="s">
        <v>2256</v>
      </c>
      <c r="J48" t="s">
        <v>2050</v>
      </c>
      <c r="K48">
        <v>45</v>
      </c>
      <c r="L48">
        <v>151</v>
      </c>
      <c r="M48" t="s">
        <v>1104</v>
      </c>
      <c r="N48">
        <v>0</v>
      </c>
      <c r="O48" t="s">
        <v>2620</v>
      </c>
      <c r="P48" s="15" t="s">
        <v>2614</v>
      </c>
      <c r="Q48" t="s">
        <v>2621</v>
      </c>
      <c r="R48">
        <v>1</v>
      </c>
      <c r="S48" s="260">
        <v>0.03252314814814815</v>
      </c>
      <c r="U48" s="260">
        <f>P48-S48</f>
        <v>0</v>
      </c>
    </row>
    <row r="49" spans="1:21" ht="12.75">
      <c r="A49" s="15">
        <v>68</v>
      </c>
      <c r="B49">
        <v>314</v>
      </c>
      <c r="C49" t="s">
        <v>1737</v>
      </c>
      <c r="D49" t="s">
        <v>2321</v>
      </c>
      <c r="E49" s="259">
        <v>33248</v>
      </c>
      <c r="F49" s="268">
        <v>1991</v>
      </c>
      <c r="G49" s="268">
        <f t="shared" si="0"/>
        <v>19</v>
      </c>
      <c r="H49" t="s">
        <v>3713</v>
      </c>
      <c r="I49" t="s">
        <v>2072</v>
      </c>
      <c r="J49" t="s">
        <v>2044</v>
      </c>
      <c r="K49">
        <v>22</v>
      </c>
      <c r="L49">
        <v>63</v>
      </c>
      <c r="M49" t="s">
        <v>1104</v>
      </c>
      <c r="N49">
        <v>0</v>
      </c>
      <c r="O49" t="s">
        <v>2322</v>
      </c>
      <c r="P49" s="15" t="s">
        <v>2323</v>
      </c>
      <c r="Q49" t="s">
        <v>2324</v>
      </c>
      <c r="R49">
        <v>1</v>
      </c>
      <c r="S49" s="260">
        <v>0.029421296296296296</v>
      </c>
      <c r="U49" s="260">
        <f>P49-S49</f>
        <v>0</v>
      </c>
    </row>
    <row r="50" spans="1:21" ht="12.75">
      <c r="A50" s="261">
        <v>254</v>
      </c>
      <c r="B50" s="246">
        <v>711</v>
      </c>
      <c r="C50" s="246" t="s">
        <v>2939</v>
      </c>
      <c r="D50" s="246" t="s">
        <v>2940</v>
      </c>
      <c r="E50" s="262">
        <v>21008</v>
      </c>
      <c r="F50" s="267">
        <v>1957</v>
      </c>
      <c r="G50" s="268">
        <f t="shared" si="0"/>
        <v>53</v>
      </c>
      <c r="H50" s="246" t="s">
        <v>3713</v>
      </c>
      <c r="I50" s="246" t="s">
        <v>2941</v>
      </c>
      <c r="J50" s="246" t="s">
        <v>2433</v>
      </c>
      <c r="K50" s="246">
        <v>2</v>
      </c>
      <c r="L50" s="246">
        <v>0</v>
      </c>
      <c r="M50" s="246" t="s">
        <v>1103</v>
      </c>
      <c r="N50" s="246">
        <v>14</v>
      </c>
      <c r="O50" s="246" t="s">
        <v>2942</v>
      </c>
      <c r="P50" s="261" t="s">
        <v>2943</v>
      </c>
      <c r="Q50" s="246" t="s">
        <v>2944</v>
      </c>
      <c r="R50" s="246">
        <v>1</v>
      </c>
      <c r="S50" s="274">
        <v>0.0352662037037037</v>
      </c>
      <c r="T50" s="260">
        <f>P50-S50</f>
        <v>0</v>
      </c>
      <c r="U50" s="246"/>
    </row>
    <row r="51" spans="1:21" ht="12.75">
      <c r="A51" s="15">
        <v>122</v>
      </c>
      <c r="B51">
        <v>568</v>
      </c>
      <c r="C51" t="s">
        <v>2505</v>
      </c>
      <c r="D51" t="s">
        <v>2381</v>
      </c>
      <c r="E51" s="259">
        <v>27030</v>
      </c>
      <c r="F51" s="268">
        <v>1974</v>
      </c>
      <c r="G51" s="268">
        <f t="shared" si="0"/>
        <v>36</v>
      </c>
      <c r="H51" t="s">
        <v>3713</v>
      </c>
      <c r="I51" t="s">
        <v>2506</v>
      </c>
      <c r="J51" t="s">
        <v>2050</v>
      </c>
      <c r="K51">
        <v>33</v>
      </c>
      <c r="L51">
        <v>114</v>
      </c>
      <c r="M51" t="s">
        <v>1104</v>
      </c>
      <c r="N51">
        <v>0</v>
      </c>
      <c r="O51" t="s">
        <v>2507</v>
      </c>
      <c r="P51" s="15" t="s">
        <v>2508</v>
      </c>
      <c r="Q51" t="s">
        <v>2509</v>
      </c>
      <c r="R51">
        <v>1</v>
      </c>
      <c r="S51" s="260">
        <v>0.031504629629629625</v>
      </c>
      <c r="U51" s="260">
        <f>P51-S51</f>
        <v>0</v>
      </c>
    </row>
    <row r="52" spans="1:20" ht="12.75">
      <c r="A52" s="15">
        <v>368</v>
      </c>
      <c r="B52">
        <v>21</v>
      </c>
      <c r="C52" t="s">
        <v>3274</v>
      </c>
      <c r="D52" t="s">
        <v>2287</v>
      </c>
      <c r="E52" s="259">
        <v>19080</v>
      </c>
      <c r="F52" s="268">
        <v>1952</v>
      </c>
      <c r="G52" s="268">
        <f t="shared" si="0"/>
        <v>58</v>
      </c>
      <c r="H52" t="s">
        <v>3713</v>
      </c>
      <c r="I52" t="s">
        <v>2612</v>
      </c>
      <c r="J52" t="s">
        <v>2137</v>
      </c>
      <c r="K52">
        <v>68</v>
      </c>
      <c r="L52">
        <v>344</v>
      </c>
      <c r="M52" t="s">
        <v>1104</v>
      </c>
      <c r="N52">
        <v>0</v>
      </c>
      <c r="O52" t="s">
        <v>3275</v>
      </c>
      <c r="P52" s="15" t="s">
        <v>3276</v>
      </c>
      <c r="Q52" t="s">
        <v>3277</v>
      </c>
      <c r="R52">
        <v>1</v>
      </c>
      <c r="S52" s="260">
        <v>0.03871527777777778</v>
      </c>
      <c r="T52" s="260">
        <f>P52-S52</f>
        <v>0</v>
      </c>
    </row>
    <row r="53" spans="1:21" ht="12.75">
      <c r="A53" s="261">
        <v>219</v>
      </c>
      <c r="B53" s="246">
        <v>49</v>
      </c>
      <c r="C53" s="246" t="s">
        <v>1637</v>
      </c>
      <c r="D53" s="246" t="s">
        <v>2795</v>
      </c>
      <c r="E53" s="262">
        <v>31689</v>
      </c>
      <c r="F53" s="267">
        <v>1986</v>
      </c>
      <c r="G53" s="268">
        <f t="shared" si="0"/>
        <v>24</v>
      </c>
      <c r="H53" s="246" t="s">
        <v>3713</v>
      </c>
      <c r="I53" s="246" t="s">
        <v>2796</v>
      </c>
      <c r="J53" s="246" t="s">
        <v>2093</v>
      </c>
      <c r="K53" s="246">
        <v>6</v>
      </c>
      <c r="L53" s="246">
        <v>0</v>
      </c>
      <c r="M53" s="246" t="s">
        <v>1103</v>
      </c>
      <c r="N53" s="246">
        <v>10</v>
      </c>
      <c r="O53" s="246" t="s">
        <v>2792</v>
      </c>
      <c r="P53" s="261" t="s">
        <v>2784</v>
      </c>
      <c r="Q53" s="246" t="s">
        <v>2797</v>
      </c>
      <c r="R53" s="246">
        <v>1</v>
      </c>
      <c r="S53" s="274">
        <v>0.03424768518518519</v>
      </c>
      <c r="T53" s="246"/>
      <c r="U53" s="260">
        <f>P53-S53</f>
        <v>0</v>
      </c>
    </row>
    <row r="54" spans="1:21" ht="12.75">
      <c r="A54" s="15">
        <v>24</v>
      </c>
      <c r="B54">
        <v>488</v>
      </c>
      <c r="C54" t="s">
        <v>1551</v>
      </c>
      <c r="D54" t="s">
        <v>2153</v>
      </c>
      <c r="E54" s="259">
        <v>19462</v>
      </c>
      <c r="F54" s="269">
        <v>1953</v>
      </c>
      <c r="G54" s="268">
        <f t="shared" si="0"/>
        <v>57</v>
      </c>
      <c r="H54" t="s">
        <v>3713</v>
      </c>
      <c r="I54" t="s">
        <v>2154</v>
      </c>
      <c r="J54" t="s">
        <v>2137</v>
      </c>
      <c r="K54">
        <v>2</v>
      </c>
      <c r="L54">
        <v>21</v>
      </c>
      <c r="M54" t="s">
        <v>1104</v>
      </c>
      <c r="N54">
        <v>0</v>
      </c>
      <c r="O54" t="s">
        <v>2155</v>
      </c>
      <c r="P54" s="15" t="s">
        <v>2155</v>
      </c>
      <c r="Q54" t="s">
        <v>2156</v>
      </c>
      <c r="R54">
        <v>1</v>
      </c>
      <c r="S54" s="260">
        <v>0.026782407407407408</v>
      </c>
      <c r="U54" s="260">
        <f>P54-S54</f>
        <v>0</v>
      </c>
    </row>
    <row r="55" spans="1:21" ht="12.75">
      <c r="A55" s="15">
        <v>210</v>
      </c>
      <c r="B55">
        <v>309</v>
      </c>
      <c r="C55" t="s">
        <v>2766</v>
      </c>
      <c r="D55" t="s">
        <v>2237</v>
      </c>
      <c r="E55" s="259">
        <v>26625</v>
      </c>
      <c r="F55" s="268">
        <v>1972</v>
      </c>
      <c r="G55" s="268">
        <f t="shared" si="0"/>
        <v>38</v>
      </c>
      <c r="H55" t="s">
        <v>3713</v>
      </c>
      <c r="I55" t="s">
        <v>2767</v>
      </c>
      <c r="J55" t="s">
        <v>2050</v>
      </c>
      <c r="K55">
        <v>62</v>
      </c>
      <c r="L55">
        <v>201</v>
      </c>
      <c r="M55" t="s">
        <v>1104</v>
      </c>
      <c r="N55">
        <v>0</v>
      </c>
      <c r="O55" t="s">
        <v>2768</v>
      </c>
      <c r="P55" s="15" t="s">
        <v>2769</v>
      </c>
      <c r="Q55" t="s">
        <v>2770</v>
      </c>
      <c r="R55">
        <v>1</v>
      </c>
      <c r="S55" s="260">
        <v>0.03400462962962963</v>
      </c>
      <c r="U55" s="260">
        <f>P55-S55</f>
        <v>0</v>
      </c>
    </row>
    <row r="56" spans="1:20" ht="12.75">
      <c r="A56" s="15">
        <v>426</v>
      </c>
      <c r="B56">
        <v>719</v>
      </c>
      <c r="C56" t="s">
        <v>3480</v>
      </c>
      <c r="D56" t="s">
        <v>2131</v>
      </c>
      <c r="E56" s="259">
        <v>30487</v>
      </c>
      <c r="F56" s="268">
        <v>1983</v>
      </c>
      <c r="G56" s="268">
        <f t="shared" si="0"/>
        <v>27</v>
      </c>
      <c r="H56" t="s">
        <v>3713</v>
      </c>
      <c r="I56" t="s">
        <v>2101</v>
      </c>
      <c r="J56" t="s">
        <v>2044</v>
      </c>
      <c r="K56">
        <v>89</v>
      </c>
      <c r="L56">
        <v>388</v>
      </c>
      <c r="M56" t="s">
        <v>1104</v>
      </c>
      <c r="N56">
        <v>0</v>
      </c>
      <c r="O56" t="s">
        <v>3481</v>
      </c>
      <c r="P56" s="15" t="s">
        <v>3481</v>
      </c>
      <c r="Q56" t="s">
        <v>3482</v>
      </c>
      <c r="R56">
        <v>1</v>
      </c>
      <c r="S56" s="260">
        <v>0.042465277777777775</v>
      </c>
      <c r="T56" s="260">
        <f>P56-S56</f>
        <v>0</v>
      </c>
    </row>
    <row r="57" spans="1:21" ht="12.75">
      <c r="A57" s="15">
        <v>56</v>
      </c>
      <c r="B57">
        <v>304</v>
      </c>
      <c r="C57" t="s">
        <v>2286</v>
      </c>
      <c r="D57" t="s">
        <v>2287</v>
      </c>
      <c r="E57" s="259">
        <v>19745</v>
      </c>
      <c r="F57" s="268">
        <v>1954</v>
      </c>
      <c r="G57" s="268">
        <f t="shared" si="0"/>
        <v>56</v>
      </c>
      <c r="H57" t="s">
        <v>3713</v>
      </c>
      <c r="I57" t="s">
        <v>2082</v>
      </c>
      <c r="J57" t="s">
        <v>2137</v>
      </c>
      <c r="K57">
        <v>9</v>
      </c>
      <c r="L57">
        <v>51</v>
      </c>
      <c r="M57" t="s">
        <v>1104</v>
      </c>
      <c r="N57">
        <v>0</v>
      </c>
      <c r="O57" t="s">
        <v>2288</v>
      </c>
      <c r="P57" s="15" t="s">
        <v>2289</v>
      </c>
      <c r="Q57" t="s">
        <v>2290</v>
      </c>
      <c r="R57">
        <v>1</v>
      </c>
      <c r="S57" s="260">
        <v>0.02890046296296296</v>
      </c>
      <c r="U57" s="260">
        <f>P57-S57</f>
        <v>0</v>
      </c>
    </row>
    <row r="58" spans="1:20" ht="12.75">
      <c r="A58" s="15">
        <v>253</v>
      </c>
      <c r="B58">
        <v>632</v>
      </c>
      <c r="C58" t="s">
        <v>2936</v>
      </c>
      <c r="D58" t="s">
        <v>2248</v>
      </c>
      <c r="E58" s="259">
        <v>27952</v>
      </c>
      <c r="F58" s="268">
        <v>1976</v>
      </c>
      <c r="G58" s="268">
        <f t="shared" si="0"/>
        <v>34</v>
      </c>
      <c r="H58" t="s">
        <v>3713</v>
      </c>
      <c r="I58" t="s">
        <v>2345</v>
      </c>
      <c r="J58" t="s">
        <v>2050</v>
      </c>
      <c r="K58">
        <v>72</v>
      </c>
      <c r="L58">
        <v>240</v>
      </c>
      <c r="M58" t="s">
        <v>1104</v>
      </c>
      <c r="N58">
        <v>0</v>
      </c>
      <c r="O58" t="s">
        <v>2937</v>
      </c>
      <c r="P58" s="15" t="s">
        <v>2937</v>
      </c>
      <c r="Q58" t="s">
        <v>2938</v>
      </c>
      <c r="R58">
        <v>1</v>
      </c>
      <c r="S58" s="260">
        <v>0.035289351851851856</v>
      </c>
      <c r="T58" s="260">
        <f>P58-S58</f>
        <v>0</v>
      </c>
    </row>
    <row r="59" spans="1:20" ht="12.75">
      <c r="A59" s="15">
        <v>252</v>
      </c>
      <c r="B59">
        <v>231</v>
      </c>
      <c r="C59" t="s">
        <v>1177</v>
      </c>
      <c r="D59" t="s">
        <v>2058</v>
      </c>
      <c r="E59" s="259">
        <v>26127</v>
      </c>
      <c r="F59" s="268">
        <v>1971</v>
      </c>
      <c r="G59" s="268">
        <f t="shared" si="0"/>
        <v>39</v>
      </c>
      <c r="H59" t="s">
        <v>3713</v>
      </c>
      <c r="I59" t="s">
        <v>2170</v>
      </c>
      <c r="J59" t="s">
        <v>2050</v>
      </c>
      <c r="K59">
        <v>71</v>
      </c>
      <c r="L59">
        <v>239</v>
      </c>
      <c r="M59" t="s">
        <v>1104</v>
      </c>
      <c r="N59">
        <v>0</v>
      </c>
      <c r="O59" t="s">
        <v>2934</v>
      </c>
      <c r="P59" s="15" t="s">
        <v>2924</v>
      </c>
      <c r="Q59" t="s">
        <v>2935</v>
      </c>
      <c r="R59">
        <v>1</v>
      </c>
      <c r="S59" s="260">
        <v>0.0350462962962963</v>
      </c>
      <c r="T59" s="260">
        <f>P59-S59</f>
        <v>0</v>
      </c>
    </row>
    <row r="60" spans="1:20" ht="12.75">
      <c r="A60" s="15">
        <v>264</v>
      </c>
      <c r="B60">
        <v>595</v>
      </c>
      <c r="C60" t="s">
        <v>2968</v>
      </c>
      <c r="D60" t="s">
        <v>2419</v>
      </c>
      <c r="E60" s="259">
        <v>31617</v>
      </c>
      <c r="F60" s="268">
        <v>1986</v>
      </c>
      <c r="G60" s="268">
        <f t="shared" si="0"/>
        <v>24</v>
      </c>
      <c r="H60" t="s">
        <v>3713</v>
      </c>
      <c r="I60" t="s">
        <v>2626</v>
      </c>
      <c r="J60" t="s">
        <v>2044</v>
      </c>
      <c r="K60">
        <v>64</v>
      </c>
      <c r="L60">
        <v>249</v>
      </c>
      <c r="M60" t="s">
        <v>1104</v>
      </c>
      <c r="N60">
        <v>0</v>
      </c>
      <c r="O60" t="s">
        <v>2969</v>
      </c>
      <c r="P60" s="15" t="s">
        <v>2950</v>
      </c>
      <c r="Q60" t="s">
        <v>2737</v>
      </c>
      <c r="R60">
        <v>1</v>
      </c>
      <c r="S60" s="260">
        <v>0.03550925925925926</v>
      </c>
      <c r="T60" s="260">
        <f>P60-S60</f>
        <v>0</v>
      </c>
    </row>
    <row r="61" spans="1:21" ht="12.75">
      <c r="A61" s="15">
        <v>169</v>
      </c>
      <c r="B61">
        <v>682</v>
      </c>
      <c r="C61" t="s">
        <v>3823</v>
      </c>
      <c r="D61" t="s">
        <v>2086</v>
      </c>
      <c r="E61" s="259">
        <v>19496</v>
      </c>
      <c r="F61" s="268">
        <v>1953</v>
      </c>
      <c r="G61" s="268">
        <f t="shared" si="0"/>
        <v>57</v>
      </c>
      <c r="H61" t="s">
        <v>3713</v>
      </c>
      <c r="I61" t="s">
        <v>2256</v>
      </c>
      <c r="J61" t="s">
        <v>2137</v>
      </c>
      <c r="K61">
        <v>29</v>
      </c>
      <c r="L61">
        <v>161</v>
      </c>
      <c r="M61" t="s">
        <v>1104</v>
      </c>
      <c r="N61">
        <v>0</v>
      </c>
      <c r="O61" t="s">
        <v>2653</v>
      </c>
      <c r="P61" s="15" t="s">
        <v>2653</v>
      </c>
      <c r="Q61" t="s">
        <v>2654</v>
      </c>
      <c r="R61">
        <v>1</v>
      </c>
      <c r="S61" s="260">
        <v>0.03290509259259259</v>
      </c>
      <c r="U61" s="260">
        <f>P61-S61</f>
        <v>0</v>
      </c>
    </row>
    <row r="62" spans="1:20" ht="12.75">
      <c r="A62" s="15">
        <v>283</v>
      </c>
      <c r="B62">
        <v>429</v>
      </c>
      <c r="C62" t="s">
        <v>1178</v>
      </c>
      <c r="D62" t="s">
        <v>2198</v>
      </c>
      <c r="E62" s="259">
        <v>24871</v>
      </c>
      <c r="F62" s="268">
        <v>1968</v>
      </c>
      <c r="G62" s="268">
        <f t="shared" si="0"/>
        <v>42</v>
      </c>
      <c r="H62" t="s">
        <v>3713</v>
      </c>
      <c r="I62" t="s">
        <v>2185</v>
      </c>
      <c r="J62" t="s">
        <v>2083</v>
      </c>
      <c r="K62">
        <v>54</v>
      </c>
      <c r="L62">
        <v>266</v>
      </c>
      <c r="M62" t="s">
        <v>1104</v>
      </c>
      <c r="N62">
        <v>0</v>
      </c>
      <c r="O62" t="s">
        <v>3021</v>
      </c>
      <c r="P62" s="15" t="s">
        <v>3022</v>
      </c>
      <c r="Q62" t="s">
        <v>3023</v>
      </c>
      <c r="R62">
        <v>1</v>
      </c>
      <c r="S62" s="260">
        <v>0.035925925925925924</v>
      </c>
      <c r="T62" s="260">
        <f>P62-S62</f>
        <v>0</v>
      </c>
    </row>
    <row r="63" spans="1:20" ht="12.75">
      <c r="A63" s="15">
        <v>321</v>
      </c>
      <c r="B63">
        <v>515</v>
      </c>
      <c r="C63" t="s">
        <v>3136</v>
      </c>
      <c r="D63" t="s">
        <v>2131</v>
      </c>
      <c r="E63" s="259">
        <v>23074</v>
      </c>
      <c r="F63" s="268">
        <v>1963</v>
      </c>
      <c r="G63" s="268">
        <f t="shared" si="0"/>
        <v>47</v>
      </c>
      <c r="H63" t="s">
        <v>3713</v>
      </c>
      <c r="I63" t="s">
        <v>3008</v>
      </c>
      <c r="J63" t="s">
        <v>2083</v>
      </c>
      <c r="K63">
        <v>59</v>
      </c>
      <c r="L63">
        <v>301</v>
      </c>
      <c r="M63" t="s">
        <v>1104</v>
      </c>
      <c r="N63">
        <v>0</v>
      </c>
      <c r="O63" t="s">
        <v>3137</v>
      </c>
      <c r="P63" s="15" t="s">
        <v>3138</v>
      </c>
      <c r="Q63" t="s">
        <v>2988</v>
      </c>
      <c r="R63">
        <v>1</v>
      </c>
      <c r="S63" s="260">
        <v>0.03729166666666667</v>
      </c>
      <c r="T63" s="260">
        <f>P63-S63</f>
        <v>0</v>
      </c>
    </row>
    <row r="64" spans="1:21" ht="12.75">
      <c r="A64" s="15">
        <v>94</v>
      </c>
      <c r="B64">
        <v>161</v>
      </c>
      <c r="C64" t="s">
        <v>2411</v>
      </c>
      <c r="D64" t="s">
        <v>2412</v>
      </c>
      <c r="E64" s="259">
        <v>22745</v>
      </c>
      <c r="F64" s="268">
        <v>1962</v>
      </c>
      <c r="G64" s="268">
        <f t="shared" si="0"/>
        <v>48</v>
      </c>
      <c r="H64" t="s">
        <v>3713</v>
      </c>
      <c r="I64" t="s">
        <v>2413</v>
      </c>
      <c r="J64" t="s">
        <v>2083</v>
      </c>
      <c r="K64">
        <v>20</v>
      </c>
      <c r="L64">
        <v>88</v>
      </c>
      <c r="M64" t="s">
        <v>1104</v>
      </c>
      <c r="N64">
        <v>0</v>
      </c>
      <c r="O64" t="s">
        <v>2414</v>
      </c>
      <c r="P64" s="15" t="s">
        <v>2408</v>
      </c>
      <c r="Q64" t="s">
        <v>2415</v>
      </c>
      <c r="R64">
        <v>1</v>
      </c>
      <c r="S64" s="260">
        <v>0.030324074074074073</v>
      </c>
      <c r="U64" s="260">
        <f>P64-S64</f>
        <v>0</v>
      </c>
    </row>
    <row r="65" spans="1:21" ht="12.75">
      <c r="A65" s="15">
        <v>31</v>
      </c>
      <c r="B65">
        <v>723</v>
      </c>
      <c r="C65" t="s">
        <v>2183</v>
      </c>
      <c r="D65" t="s">
        <v>2184</v>
      </c>
      <c r="E65" s="259">
        <v>33685</v>
      </c>
      <c r="F65" s="268">
        <v>1992</v>
      </c>
      <c r="G65" s="268">
        <f t="shared" si="0"/>
        <v>18</v>
      </c>
      <c r="H65" t="s">
        <v>3713</v>
      </c>
      <c r="I65" t="s">
        <v>2185</v>
      </c>
      <c r="J65" t="s">
        <v>2044</v>
      </c>
      <c r="K65">
        <v>12</v>
      </c>
      <c r="L65">
        <v>28</v>
      </c>
      <c r="M65" t="s">
        <v>1104</v>
      </c>
      <c r="N65">
        <v>0</v>
      </c>
      <c r="O65" t="s">
        <v>2186</v>
      </c>
      <c r="P65" s="15" t="s">
        <v>2187</v>
      </c>
      <c r="Q65" t="s">
        <v>2080</v>
      </c>
      <c r="R65">
        <v>1</v>
      </c>
      <c r="S65" s="260">
        <v>0.027476851851851853</v>
      </c>
      <c r="U65" s="260">
        <f>P65-S65</f>
        <v>0</v>
      </c>
    </row>
    <row r="66" spans="1:21" ht="12.75">
      <c r="A66" s="15">
        <v>74</v>
      </c>
      <c r="B66">
        <v>74</v>
      </c>
      <c r="C66" t="s">
        <v>3831</v>
      </c>
      <c r="D66" t="s">
        <v>2341</v>
      </c>
      <c r="E66" s="259">
        <v>23930</v>
      </c>
      <c r="F66" s="268">
        <v>1965</v>
      </c>
      <c r="G66" s="268">
        <f t="shared" si="0"/>
        <v>45</v>
      </c>
      <c r="H66" t="s">
        <v>3713</v>
      </c>
      <c r="I66" t="s">
        <v>2342</v>
      </c>
      <c r="J66" t="s">
        <v>2083</v>
      </c>
      <c r="K66">
        <v>14</v>
      </c>
      <c r="L66">
        <v>69</v>
      </c>
      <c r="M66" t="s">
        <v>1104</v>
      </c>
      <c r="N66">
        <v>0</v>
      </c>
      <c r="O66" t="s">
        <v>2343</v>
      </c>
      <c r="P66" s="15" t="s">
        <v>2338</v>
      </c>
      <c r="Q66" t="s">
        <v>2344</v>
      </c>
      <c r="R66">
        <v>1</v>
      </c>
      <c r="S66" s="260">
        <v>0.02960648148148148</v>
      </c>
      <c r="U66" s="260">
        <f>P66-S66</f>
        <v>0</v>
      </c>
    </row>
    <row r="67" spans="1:20" ht="12.75">
      <c r="A67" s="15">
        <v>440</v>
      </c>
      <c r="B67">
        <v>589</v>
      </c>
      <c r="C67" t="s">
        <v>3833</v>
      </c>
      <c r="D67" t="s">
        <v>2077</v>
      </c>
      <c r="E67" s="259">
        <v>27608</v>
      </c>
      <c r="F67" s="268">
        <v>1975</v>
      </c>
      <c r="G67" s="268">
        <f aca="true" t="shared" si="1" ref="G67:G130">2010-F67</f>
        <v>35</v>
      </c>
      <c r="H67" t="s">
        <v>3713</v>
      </c>
      <c r="I67" t="s">
        <v>3088</v>
      </c>
      <c r="J67" t="s">
        <v>2050</v>
      </c>
      <c r="K67">
        <v>118</v>
      </c>
      <c r="L67">
        <v>400</v>
      </c>
      <c r="M67" t="s">
        <v>1104</v>
      </c>
      <c r="N67">
        <v>0</v>
      </c>
      <c r="O67" t="s">
        <v>3525</v>
      </c>
      <c r="P67" s="15" t="s">
        <v>3526</v>
      </c>
      <c r="Q67" t="s">
        <v>3527</v>
      </c>
      <c r="R67">
        <v>1</v>
      </c>
      <c r="S67" s="260">
        <v>0.04340277777777778</v>
      </c>
      <c r="T67" s="260">
        <f>P67-S67</f>
        <v>0</v>
      </c>
    </row>
    <row r="68" spans="1:21" ht="12.75">
      <c r="A68" s="15">
        <v>91</v>
      </c>
      <c r="B68">
        <v>535</v>
      </c>
      <c r="C68" t="s">
        <v>2398</v>
      </c>
      <c r="D68" t="s">
        <v>2399</v>
      </c>
      <c r="E68" s="259">
        <v>18053</v>
      </c>
      <c r="F68" s="268">
        <v>1949</v>
      </c>
      <c r="G68" s="268">
        <f t="shared" si="1"/>
        <v>61</v>
      </c>
      <c r="H68" t="s">
        <v>3713</v>
      </c>
      <c r="I68" t="s">
        <v>2400</v>
      </c>
      <c r="J68" t="s">
        <v>2395</v>
      </c>
      <c r="K68">
        <v>2</v>
      </c>
      <c r="L68">
        <v>85</v>
      </c>
      <c r="M68" t="s">
        <v>1104</v>
      </c>
      <c r="N68">
        <v>0</v>
      </c>
      <c r="O68" t="s">
        <v>2401</v>
      </c>
      <c r="P68" s="15" t="s">
        <v>2402</v>
      </c>
      <c r="Q68" t="s">
        <v>2403</v>
      </c>
      <c r="R68">
        <v>1</v>
      </c>
      <c r="S68" s="260">
        <v>0.03019675925925926</v>
      </c>
      <c r="U68" s="260">
        <f>P68-S68</f>
        <v>0</v>
      </c>
    </row>
    <row r="69" spans="1:21" ht="12.75">
      <c r="A69" s="15">
        <v>156</v>
      </c>
      <c r="B69">
        <v>203</v>
      </c>
      <c r="C69" t="s">
        <v>1655</v>
      </c>
      <c r="D69" t="s">
        <v>2203</v>
      </c>
      <c r="E69" s="259">
        <v>25329</v>
      </c>
      <c r="F69" s="268">
        <v>1969</v>
      </c>
      <c r="G69" s="268">
        <f t="shared" si="1"/>
        <v>41</v>
      </c>
      <c r="H69" t="s">
        <v>3713</v>
      </c>
      <c r="I69" t="s">
        <v>2612</v>
      </c>
      <c r="J69" t="s">
        <v>2083</v>
      </c>
      <c r="K69">
        <v>32</v>
      </c>
      <c r="L69">
        <v>148</v>
      </c>
      <c r="M69" t="s">
        <v>1104</v>
      </c>
      <c r="N69">
        <v>0</v>
      </c>
      <c r="O69" t="s">
        <v>2610</v>
      </c>
      <c r="P69" s="15" t="s">
        <v>2611</v>
      </c>
      <c r="Q69" t="s">
        <v>2476</v>
      </c>
      <c r="R69">
        <v>1</v>
      </c>
      <c r="S69" s="260">
        <v>0.0324537037037037</v>
      </c>
      <c r="U69" s="260">
        <f>P69-S69</f>
        <v>0</v>
      </c>
    </row>
    <row r="70" spans="1:21" ht="12.75">
      <c r="A70" s="15">
        <v>20</v>
      </c>
      <c r="B70">
        <v>680</v>
      </c>
      <c r="C70" t="s">
        <v>2135</v>
      </c>
      <c r="D70" t="s">
        <v>2136</v>
      </c>
      <c r="E70" s="259">
        <v>21215</v>
      </c>
      <c r="F70" s="268">
        <v>1958</v>
      </c>
      <c r="G70" s="268">
        <f t="shared" si="1"/>
        <v>52</v>
      </c>
      <c r="H70" t="s">
        <v>1464</v>
      </c>
      <c r="I70" t="s">
        <v>2049</v>
      </c>
      <c r="J70" t="s">
        <v>2137</v>
      </c>
      <c r="K70">
        <v>1</v>
      </c>
      <c r="L70">
        <v>17</v>
      </c>
      <c r="M70" t="s">
        <v>1104</v>
      </c>
      <c r="N70">
        <v>0</v>
      </c>
      <c r="O70" t="s">
        <v>2133</v>
      </c>
      <c r="P70" s="15" t="s">
        <v>2138</v>
      </c>
      <c r="Q70" t="s">
        <v>2139</v>
      </c>
      <c r="R70">
        <v>1</v>
      </c>
      <c r="S70" s="260">
        <v>0.026354166666666668</v>
      </c>
      <c r="U70" s="260">
        <f>P70-S70</f>
        <v>0</v>
      </c>
    </row>
    <row r="71" spans="1:21" ht="12.75">
      <c r="A71" s="15">
        <v>195</v>
      </c>
      <c r="B71">
        <v>402</v>
      </c>
      <c r="C71" t="s">
        <v>1731</v>
      </c>
      <c r="D71" t="s">
        <v>2252</v>
      </c>
      <c r="E71" s="259">
        <v>30801</v>
      </c>
      <c r="F71" s="268">
        <v>1984</v>
      </c>
      <c r="G71" s="268">
        <f t="shared" si="1"/>
        <v>26</v>
      </c>
      <c r="H71" t="s">
        <v>3713</v>
      </c>
      <c r="I71" t="s">
        <v>2151</v>
      </c>
      <c r="J71" t="s">
        <v>2044</v>
      </c>
      <c r="K71">
        <v>47</v>
      </c>
      <c r="L71">
        <v>186</v>
      </c>
      <c r="M71" t="s">
        <v>1104</v>
      </c>
      <c r="N71">
        <v>0</v>
      </c>
      <c r="O71" t="s">
        <v>2725</v>
      </c>
      <c r="P71" s="15" t="s">
        <v>2729</v>
      </c>
      <c r="Q71" t="s">
        <v>2730</v>
      </c>
      <c r="R71">
        <v>1</v>
      </c>
      <c r="S71" s="260">
        <v>0.03365740740740741</v>
      </c>
      <c r="U71" s="260">
        <f>P71-S71</f>
        <v>0</v>
      </c>
    </row>
    <row r="72" spans="1:21" ht="12.75">
      <c r="A72" s="261">
        <v>415</v>
      </c>
      <c r="B72" s="246">
        <v>145</v>
      </c>
      <c r="C72" s="246" t="s">
        <v>3440</v>
      </c>
      <c r="D72" s="246" t="s">
        <v>2122</v>
      </c>
      <c r="E72" s="262">
        <v>27284</v>
      </c>
      <c r="F72" s="267">
        <v>1974</v>
      </c>
      <c r="G72" s="268">
        <f t="shared" si="1"/>
        <v>36</v>
      </c>
      <c r="H72" s="246" t="s">
        <v>3713</v>
      </c>
      <c r="I72" s="246" t="s">
        <v>2185</v>
      </c>
      <c r="J72" s="246" t="s">
        <v>2232</v>
      </c>
      <c r="K72" s="246">
        <v>10</v>
      </c>
      <c r="L72" s="246">
        <v>0</v>
      </c>
      <c r="M72" s="246" t="s">
        <v>1103</v>
      </c>
      <c r="N72" s="246">
        <v>33</v>
      </c>
      <c r="O72" s="246" t="s">
        <v>3441</v>
      </c>
      <c r="P72" s="261" t="s">
        <v>3442</v>
      </c>
      <c r="Q72" s="246" t="s">
        <v>3443</v>
      </c>
      <c r="R72" s="246">
        <v>1</v>
      </c>
      <c r="S72" s="274">
        <v>0.0415625</v>
      </c>
      <c r="T72" s="260">
        <f>P72-S72</f>
        <v>0</v>
      </c>
      <c r="U72" s="246"/>
    </row>
    <row r="73" spans="1:21" ht="12.75">
      <c r="A73" s="261">
        <v>479</v>
      </c>
      <c r="B73" s="246">
        <v>713</v>
      </c>
      <c r="C73" s="246" t="s">
        <v>3669</v>
      </c>
      <c r="D73" s="246" t="s">
        <v>2823</v>
      </c>
      <c r="E73" s="262">
        <v>21155</v>
      </c>
      <c r="F73" s="267">
        <v>1957</v>
      </c>
      <c r="G73" s="268">
        <f t="shared" si="1"/>
        <v>53</v>
      </c>
      <c r="H73" s="246" t="s">
        <v>3713</v>
      </c>
      <c r="I73" s="246" t="s">
        <v>3235</v>
      </c>
      <c r="J73" s="246" t="s">
        <v>2433</v>
      </c>
      <c r="K73" s="246">
        <v>5</v>
      </c>
      <c r="L73" s="246">
        <v>0</v>
      </c>
      <c r="M73" s="246" t="s">
        <v>1103</v>
      </c>
      <c r="N73" s="246">
        <v>55</v>
      </c>
      <c r="O73" s="246" t="s">
        <v>3666</v>
      </c>
      <c r="P73" s="261" t="s">
        <v>3670</v>
      </c>
      <c r="Q73" s="246" t="s">
        <v>3671</v>
      </c>
      <c r="R73" s="246">
        <v>1</v>
      </c>
      <c r="S73" s="274">
        <v>0.05194444444444444</v>
      </c>
      <c r="T73" s="260">
        <f>P73-S73</f>
        <v>0</v>
      </c>
      <c r="U73" s="246"/>
    </row>
    <row r="74" spans="1:21" ht="12.75">
      <c r="A74" s="15">
        <v>142</v>
      </c>
      <c r="B74">
        <v>684</v>
      </c>
      <c r="C74" t="s">
        <v>2570</v>
      </c>
      <c r="D74" t="s">
        <v>2153</v>
      </c>
      <c r="E74" s="259">
        <v>15014</v>
      </c>
      <c r="F74" s="268">
        <v>1941</v>
      </c>
      <c r="G74" s="268">
        <f t="shared" si="1"/>
        <v>69</v>
      </c>
      <c r="H74" t="s">
        <v>3713</v>
      </c>
      <c r="I74" t="s">
        <v>2170</v>
      </c>
      <c r="J74" t="s">
        <v>2395</v>
      </c>
      <c r="K74">
        <v>4</v>
      </c>
      <c r="L74">
        <v>134</v>
      </c>
      <c r="M74" t="s">
        <v>1104</v>
      </c>
      <c r="N74">
        <v>0</v>
      </c>
      <c r="O74" t="s">
        <v>2571</v>
      </c>
      <c r="P74" s="15" t="s">
        <v>2572</v>
      </c>
      <c r="Q74" t="s">
        <v>2573</v>
      </c>
      <c r="R74">
        <v>1</v>
      </c>
      <c r="S74" s="260">
        <v>0.03209490740740741</v>
      </c>
      <c r="U74" s="260">
        <f>P74-S74</f>
        <v>0</v>
      </c>
    </row>
    <row r="75" spans="1:21" ht="12.75">
      <c r="A75" s="261">
        <v>408</v>
      </c>
      <c r="B75" s="246">
        <v>633</v>
      </c>
      <c r="C75" s="246" t="s">
        <v>3416</v>
      </c>
      <c r="D75" s="246" t="s">
        <v>3417</v>
      </c>
      <c r="E75" s="262">
        <v>23450</v>
      </c>
      <c r="F75" s="267">
        <v>1964</v>
      </c>
      <c r="G75" s="268">
        <f t="shared" si="1"/>
        <v>46</v>
      </c>
      <c r="H75" s="246" t="s">
        <v>3713</v>
      </c>
      <c r="I75" s="246" t="s">
        <v>2170</v>
      </c>
      <c r="J75" s="246" t="s">
        <v>2098</v>
      </c>
      <c r="K75" s="246">
        <v>10</v>
      </c>
      <c r="L75" s="246">
        <v>0</v>
      </c>
      <c r="M75" s="246" t="s">
        <v>1103</v>
      </c>
      <c r="N75" s="246">
        <v>32</v>
      </c>
      <c r="O75" s="246" t="s">
        <v>3418</v>
      </c>
      <c r="P75" s="261" t="s">
        <v>3419</v>
      </c>
      <c r="Q75" s="246" t="s">
        <v>3420</v>
      </c>
      <c r="R75" s="246">
        <v>1</v>
      </c>
      <c r="S75" s="274">
        <v>0.04123842592592592</v>
      </c>
      <c r="T75" s="260">
        <f>P75-S75</f>
        <v>0</v>
      </c>
      <c r="U75" s="246"/>
    </row>
    <row r="76" spans="1:21" ht="12.75">
      <c r="A76" s="15">
        <v>84</v>
      </c>
      <c r="B76">
        <v>634</v>
      </c>
      <c r="C76" t="s">
        <v>2374</v>
      </c>
      <c r="D76" t="s">
        <v>2237</v>
      </c>
      <c r="E76" s="259">
        <v>22955</v>
      </c>
      <c r="F76" s="268">
        <v>1962</v>
      </c>
      <c r="G76" s="268">
        <f t="shared" si="1"/>
        <v>48</v>
      </c>
      <c r="H76" t="s">
        <v>3713</v>
      </c>
      <c r="I76" t="s">
        <v>2170</v>
      </c>
      <c r="J76" t="s">
        <v>2083</v>
      </c>
      <c r="K76">
        <v>18</v>
      </c>
      <c r="L76">
        <v>79</v>
      </c>
      <c r="M76" t="s">
        <v>1104</v>
      </c>
      <c r="N76">
        <v>0</v>
      </c>
      <c r="O76" t="s">
        <v>2375</v>
      </c>
      <c r="P76" s="15" t="s">
        <v>2376</v>
      </c>
      <c r="Q76" t="s">
        <v>2377</v>
      </c>
      <c r="R76">
        <v>1</v>
      </c>
      <c r="S76" s="260">
        <v>0.029930555555555557</v>
      </c>
      <c r="U76" s="260">
        <f>P76-S76</f>
        <v>0</v>
      </c>
    </row>
    <row r="77" spans="1:21" ht="12.75">
      <c r="A77" s="261">
        <v>378</v>
      </c>
      <c r="B77" s="246">
        <v>489</v>
      </c>
      <c r="C77" s="246" t="s">
        <v>3302</v>
      </c>
      <c r="D77" s="246" t="s">
        <v>3303</v>
      </c>
      <c r="E77" s="262">
        <v>26596</v>
      </c>
      <c r="F77" s="267">
        <v>1972</v>
      </c>
      <c r="G77" s="268">
        <f t="shared" si="1"/>
        <v>38</v>
      </c>
      <c r="H77" s="246" t="s">
        <v>3713</v>
      </c>
      <c r="I77" s="246" t="s">
        <v>2805</v>
      </c>
      <c r="J77" s="246" t="s">
        <v>2232</v>
      </c>
      <c r="K77" s="246">
        <v>8</v>
      </c>
      <c r="L77" s="246">
        <v>0</v>
      </c>
      <c r="M77" s="246" t="s">
        <v>1103</v>
      </c>
      <c r="N77" s="246">
        <v>26</v>
      </c>
      <c r="O77" s="246" t="s">
        <v>3297</v>
      </c>
      <c r="P77" s="261" t="s">
        <v>3304</v>
      </c>
      <c r="Q77" s="246" t="s">
        <v>3305</v>
      </c>
      <c r="R77" s="246">
        <v>1</v>
      </c>
      <c r="S77" s="274">
        <v>0.03881944444444444</v>
      </c>
      <c r="T77" s="260">
        <f>P77-S77</f>
        <v>0</v>
      </c>
      <c r="U77" s="246"/>
    </row>
    <row r="78" spans="1:20" ht="12.75">
      <c r="A78" s="15">
        <v>448</v>
      </c>
      <c r="B78">
        <v>599</v>
      </c>
      <c r="C78" t="s">
        <v>3554</v>
      </c>
      <c r="D78" t="s">
        <v>2416</v>
      </c>
      <c r="E78" s="259">
        <v>27143</v>
      </c>
      <c r="F78" s="267">
        <v>1974</v>
      </c>
      <c r="G78" s="268">
        <f t="shared" si="1"/>
        <v>36</v>
      </c>
      <c r="H78" t="s">
        <v>3713</v>
      </c>
      <c r="I78" t="s">
        <v>2609</v>
      </c>
      <c r="J78" t="s">
        <v>2050</v>
      </c>
      <c r="K78">
        <v>119</v>
      </c>
      <c r="L78">
        <v>404</v>
      </c>
      <c r="M78" t="s">
        <v>1104</v>
      </c>
      <c r="N78">
        <v>0</v>
      </c>
      <c r="O78" t="s">
        <v>3555</v>
      </c>
      <c r="P78" s="15" t="s">
        <v>3556</v>
      </c>
      <c r="Q78" t="s">
        <v>3557</v>
      </c>
      <c r="R78">
        <v>1</v>
      </c>
      <c r="S78" s="260">
        <v>0.04400462962962962</v>
      </c>
      <c r="T78" s="260">
        <f>P78-S78</f>
        <v>0</v>
      </c>
    </row>
    <row r="79" spans="1:21" ht="12.75">
      <c r="A79" s="15">
        <v>1</v>
      </c>
      <c r="B79">
        <v>701</v>
      </c>
      <c r="C79" t="s">
        <v>2041</v>
      </c>
      <c r="D79" t="s">
        <v>2042</v>
      </c>
      <c r="E79" s="259">
        <v>31575</v>
      </c>
      <c r="F79" s="268">
        <v>1986</v>
      </c>
      <c r="G79" s="268">
        <f t="shared" si="1"/>
        <v>24</v>
      </c>
      <c r="H79" t="s">
        <v>3713</v>
      </c>
      <c r="I79" t="s">
        <v>2043</v>
      </c>
      <c r="J79" t="s">
        <v>2044</v>
      </c>
      <c r="K79">
        <v>1</v>
      </c>
      <c r="L79">
        <v>1</v>
      </c>
      <c r="M79" t="s">
        <v>1104</v>
      </c>
      <c r="N79">
        <v>0</v>
      </c>
      <c r="O79" t="s">
        <v>2045</v>
      </c>
      <c r="P79" s="276">
        <v>0.021342592592592594</v>
      </c>
      <c r="Q79" s="265" t="s">
        <v>2046</v>
      </c>
      <c r="R79">
        <v>1</v>
      </c>
      <c r="S79" s="260">
        <v>0.021342592592592594</v>
      </c>
      <c r="U79" s="260">
        <f>P79-S79</f>
        <v>0</v>
      </c>
    </row>
    <row r="80" spans="1:21" ht="12.75">
      <c r="A80" s="15">
        <v>136</v>
      </c>
      <c r="B80">
        <v>470</v>
      </c>
      <c r="C80" t="s">
        <v>2548</v>
      </c>
      <c r="D80" t="s">
        <v>2341</v>
      </c>
      <c r="E80" s="259">
        <v>33396</v>
      </c>
      <c r="F80" s="268">
        <v>1991</v>
      </c>
      <c r="G80" s="268">
        <f t="shared" si="1"/>
        <v>19</v>
      </c>
      <c r="H80" t="s">
        <v>3713</v>
      </c>
      <c r="I80" t="s">
        <v>2549</v>
      </c>
      <c r="J80" t="s">
        <v>2044</v>
      </c>
      <c r="K80">
        <v>36</v>
      </c>
      <c r="L80">
        <v>128</v>
      </c>
      <c r="M80" t="s">
        <v>1104</v>
      </c>
      <c r="N80">
        <v>0</v>
      </c>
      <c r="O80" t="s">
        <v>2546</v>
      </c>
      <c r="P80" s="15" t="s">
        <v>2550</v>
      </c>
      <c r="Q80" t="s">
        <v>2551</v>
      </c>
      <c r="R80">
        <v>1</v>
      </c>
      <c r="S80" s="260">
        <v>0.031828703703703706</v>
      </c>
      <c r="U80" s="260">
        <f>P80-S80</f>
        <v>0</v>
      </c>
    </row>
    <row r="81" spans="1:20" ht="12.75">
      <c r="A81" s="15">
        <v>388</v>
      </c>
      <c r="B81">
        <v>190</v>
      </c>
      <c r="C81" t="s">
        <v>3332</v>
      </c>
      <c r="D81" t="s">
        <v>2198</v>
      </c>
      <c r="E81" s="259">
        <v>22429</v>
      </c>
      <c r="F81" s="268">
        <v>1961</v>
      </c>
      <c r="G81" s="268">
        <f t="shared" si="1"/>
        <v>49</v>
      </c>
      <c r="H81" t="s">
        <v>3713</v>
      </c>
      <c r="I81" t="s">
        <v>2185</v>
      </c>
      <c r="J81" t="s">
        <v>2083</v>
      </c>
      <c r="K81">
        <v>70</v>
      </c>
      <c r="L81">
        <v>360</v>
      </c>
      <c r="M81" t="s">
        <v>1104</v>
      </c>
      <c r="N81">
        <v>0</v>
      </c>
      <c r="O81" t="s">
        <v>3333</v>
      </c>
      <c r="P81" s="15" t="s">
        <v>3334</v>
      </c>
      <c r="Q81" t="s">
        <v>3335</v>
      </c>
      <c r="R81">
        <v>1</v>
      </c>
      <c r="S81" s="260">
        <v>0.039560185185185184</v>
      </c>
      <c r="T81" s="260">
        <f>P81-S81</f>
        <v>0</v>
      </c>
    </row>
    <row r="82" spans="1:20" ht="12.75">
      <c r="A82" s="15">
        <v>298</v>
      </c>
      <c r="B82">
        <v>740</v>
      </c>
      <c r="C82" t="s">
        <v>3072</v>
      </c>
      <c r="D82" t="s">
        <v>2255</v>
      </c>
      <c r="E82" s="259">
        <v>34451</v>
      </c>
      <c r="F82" s="268">
        <v>1994</v>
      </c>
      <c r="G82" s="268">
        <f t="shared" si="1"/>
        <v>16</v>
      </c>
      <c r="H82" t="s">
        <v>3713</v>
      </c>
      <c r="I82" t="s">
        <v>3073</v>
      </c>
      <c r="J82" t="s">
        <v>2044</v>
      </c>
      <c r="K82">
        <v>68</v>
      </c>
      <c r="L82">
        <v>280</v>
      </c>
      <c r="M82" t="s">
        <v>1104</v>
      </c>
      <c r="N82">
        <v>0</v>
      </c>
      <c r="O82" t="s">
        <v>3074</v>
      </c>
      <c r="P82" s="15" t="s">
        <v>3075</v>
      </c>
      <c r="Q82" t="s">
        <v>3076</v>
      </c>
      <c r="R82">
        <v>1</v>
      </c>
      <c r="S82" s="260">
        <v>0.036516203703703703</v>
      </c>
      <c r="T82" s="260">
        <f>P82-S82</f>
        <v>0</v>
      </c>
    </row>
    <row r="83" spans="1:20" ht="12.75">
      <c r="A83" s="15">
        <v>327</v>
      </c>
      <c r="B83">
        <v>693</v>
      </c>
      <c r="C83" t="s">
        <v>3851</v>
      </c>
      <c r="D83" t="s">
        <v>2416</v>
      </c>
      <c r="E83" s="259">
        <v>18089</v>
      </c>
      <c r="F83" s="268">
        <v>1949</v>
      </c>
      <c r="G83" s="268">
        <f t="shared" si="1"/>
        <v>61</v>
      </c>
      <c r="H83" t="s">
        <v>3713</v>
      </c>
      <c r="I83" t="s">
        <v>3154</v>
      </c>
      <c r="J83" t="s">
        <v>2395</v>
      </c>
      <c r="K83">
        <v>23</v>
      </c>
      <c r="L83">
        <v>306</v>
      </c>
      <c r="M83" t="s">
        <v>1104</v>
      </c>
      <c r="N83">
        <v>0</v>
      </c>
      <c r="O83" t="s">
        <v>3155</v>
      </c>
      <c r="P83" s="15" t="s">
        <v>3156</v>
      </c>
      <c r="Q83" t="s">
        <v>2715</v>
      </c>
      <c r="R83">
        <v>1</v>
      </c>
      <c r="S83" s="260">
        <v>0.037453703703703704</v>
      </c>
      <c r="T83" s="260">
        <f>P83-S83</f>
        <v>0</v>
      </c>
    </row>
    <row r="84" spans="1:21" ht="12.75">
      <c r="A84" s="15">
        <v>224</v>
      </c>
      <c r="B84">
        <v>697</v>
      </c>
      <c r="C84" t="s">
        <v>1764</v>
      </c>
      <c r="D84" t="s">
        <v>2811</v>
      </c>
      <c r="E84" s="259">
        <v>15624</v>
      </c>
      <c r="F84" s="268">
        <v>1942</v>
      </c>
      <c r="G84" s="268">
        <f t="shared" si="1"/>
        <v>68</v>
      </c>
      <c r="H84" t="s">
        <v>3713</v>
      </c>
      <c r="I84" t="s">
        <v>2132</v>
      </c>
      <c r="J84" t="s">
        <v>2395</v>
      </c>
      <c r="K84">
        <v>12</v>
      </c>
      <c r="L84">
        <v>214</v>
      </c>
      <c r="M84" t="s">
        <v>1104</v>
      </c>
      <c r="N84">
        <v>0</v>
      </c>
      <c r="O84" t="s">
        <v>2812</v>
      </c>
      <c r="P84" s="15" t="s">
        <v>2813</v>
      </c>
      <c r="Q84" t="s">
        <v>2794</v>
      </c>
      <c r="R84">
        <v>1</v>
      </c>
      <c r="S84" s="260">
        <v>0.03428240740740741</v>
      </c>
      <c r="U84" s="260">
        <f>P84-S84</f>
        <v>0</v>
      </c>
    </row>
    <row r="85" spans="1:21" ht="12.75">
      <c r="A85" s="15">
        <v>170</v>
      </c>
      <c r="B85">
        <v>151</v>
      </c>
      <c r="C85" t="s">
        <v>3853</v>
      </c>
      <c r="D85" t="s">
        <v>2153</v>
      </c>
      <c r="E85" s="259">
        <v>22735</v>
      </c>
      <c r="F85" s="268">
        <v>1962</v>
      </c>
      <c r="G85" s="268">
        <f t="shared" si="1"/>
        <v>48</v>
      </c>
      <c r="H85" t="s">
        <v>3713</v>
      </c>
      <c r="I85" t="s">
        <v>2394</v>
      </c>
      <c r="J85" t="s">
        <v>2083</v>
      </c>
      <c r="K85">
        <v>36</v>
      </c>
      <c r="L85">
        <v>162</v>
      </c>
      <c r="M85" t="s">
        <v>1104</v>
      </c>
      <c r="N85">
        <v>0</v>
      </c>
      <c r="O85" t="s">
        <v>2655</v>
      </c>
      <c r="P85" s="15" t="s">
        <v>2622</v>
      </c>
      <c r="Q85" t="s">
        <v>2656</v>
      </c>
      <c r="R85">
        <v>1</v>
      </c>
      <c r="S85" s="260">
        <v>0.0327662037037037</v>
      </c>
      <c r="U85" s="260">
        <f>P85-S85</f>
        <v>0</v>
      </c>
    </row>
    <row r="86" spans="1:20" ht="12.75">
      <c r="A86" s="15">
        <v>258</v>
      </c>
      <c r="B86">
        <v>383</v>
      </c>
      <c r="C86" t="s">
        <v>3854</v>
      </c>
      <c r="D86" t="s">
        <v>2153</v>
      </c>
      <c r="E86" s="259">
        <v>18544</v>
      </c>
      <c r="F86" s="268">
        <v>1950</v>
      </c>
      <c r="G86" s="268">
        <f t="shared" si="1"/>
        <v>60</v>
      </c>
      <c r="H86" t="s">
        <v>3713</v>
      </c>
      <c r="I86" t="s">
        <v>2312</v>
      </c>
      <c r="J86" t="s">
        <v>2395</v>
      </c>
      <c r="K86">
        <v>15</v>
      </c>
      <c r="L86">
        <v>243</v>
      </c>
      <c r="M86" t="s">
        <v>1104</v>
      </c>
      <c r="N86">
        <v>0</v>
      </c>
      <c r="O86" t="s">
        <v>2950</v>
      </c>
      <c r="P86" s="15" t="s">
        <v>2946</v>
      </c>
      <c r="Q86" t="s">
        <v>2801</v>
      </c>
      <c r="R86">
        <v>1</v>
      </c>
      <c r="S86" s="260">
        <v>0.03539351851851852</v>
      </c>
      <c r="T86" s="260">
        <f>P86-S86</f>
        <v>0</v>
      </c>
    </row>
    <row r="87" spans="1:22" s="246" customFormat="1" ht="12.75">
      <c r="A87" s="15">
        <v>26</v>
      </c>
      <c r="B87">
        <v>346</v>
      </c>
      <c r="C87" t="s">
        <v>2161</v>
      </c>
      <c r="D87" t="s">
        <v>2162</v>
      </c>
      <c r="E87" s="259">
        <v>31384</v>
      </c>
      <c r="F87" s="268">
        <v>1985</v>
      </c>
      <c r="G87" s="268">
        <f t="shared" si="1"/>
        <v>25</v>
      </c>
      <c r="H87" t="s">
        <v>3713</v>
      </c>
      <c r="I87" t="s">
        <v>2163</v>
      </c>
      <c r="J87" t="s">
        <v>2044</v>
      </c>
      <c r="K87">
        <v>11</v>
      </c>
      <c r="L87">
        <v>23</v>
      </c>
      <c r="M87" t="s">
        <v>1104</v>
      </c>
      <c r="N87">
        <v>0</v>
      </c>
      <c r="O87" t="s">
        <v>2164</v>
      </c>
      <c r="P87" s="15" t="s">
        <v>2165</v>
      </c>
      <c r="Q87" t="s">
        <v>2160</v>
      </c>
      <c r="R87">
        <v>1</v>
      </c>
      <c r="S87" s="260">
        <v>0.02701388888888889</v>
      </c>
      <c r="T87"/>
      <c r="U87" s="260">
        <f>P87-S87</f>
        <v>0</v>
      </c>
      <c r="V87" s="263"/>
    </row>
    <row r="88" spans="1:20" ht="12.75">
      <c r="A88" s="15">
        <v>341</v>
      </c>
      <c r="B88">
        <v>322</v>
      </c>
      <c r="C88" t="s">
        <v>1594</v>
      </c>
      <c r="D88" t="s">
        <v>2436</v>
      </c>
      <c r="E88" s="259">
        <v>23589</v>
      </c>
      <c r="F88" s="268">
        <v>1964</v>
      </c>
      <c r="G88" s="268">
        <f t="shared" si="1"/>
        <v>46</v>
      </c>
      <c r="H88" t="s">
        <v>3713</v>
      </c>
      <c r="I88" t="s">
        <v>2315</v>
      </c>
      <c r="J88" t="s">
        <v>2083</v>
      </c>
      <c r="K88">
        <v>63</v>
      </c>
      <c r="L88">
        <v>320</v>
      </c>
      <c r="M88" t="s">
        <v>1104</v>
      </c>
      <c r="N88">
        <v>0</v>
      </c>
      <c r="O88" t="s">
        <v>3191</v>
      </c>
      <c r="P88" s="15" t="s">
        <v>3192</v>
      </c>
      <c r="Q88" t="s">
        <v>3193</v>
      </c>
      <c r="R88">
        <v>1</v>
      </c>
      <c r="S88" s="260">
        <v>0.03778935185185185</v>
      </c>
      <c r="T88" s="260">
        <f>P88-S88</f>
        <v>0</v>
      </c>
    </row>
    <row r="89" spans="1:21" ht="12.75">
      <c r="A89" s="15">
        <v>99</v>
      </c>
      <c r="B89">
        <v>248</v>
      </c>
      <c r="C89" t="s">
        <v>1196</v>
      </c>
      <c r="D89" t="s">
        <v>2106</v>
      </c>
      <c r="E89" s="259">
        <v>22013</v>
      </c>
      <c r="F89" s="268">
        <v>1960</v>
      </c>
      <c r="G89" s="268">
        <f t="shared" si="1"/>
        <v>50</v>
      </c>
      <c r="H89" t="s">
        <v>3713</v>
      </c>
      <c r="I89" t="s">
        <v>2429</v>
      </c>
      <c r="J89" t="s">
        <v>2137</v>
      </c>
      <c r="K89">
        <v>16</v>
      </c>
      <c r="L89">
        <v>93</v>
      </c>
      <c r="M89" t="s">
        <v>1104</v>
      </c>
      <c r="N89">
        <v>0</v>
      </c>
      <c r="O89" t="s">
        <v>2430</v>
      </c>
      <c r="P89" s="15" t="s">
        <v>2424</v>
      </c>
      <c r="Q89" t="s">
        <v>2431</v>
      </c>
      <c r="R89">
        <v>1</v>
      </c>
      <c r="S89" s="260">
        <v>0.030381944444444444</v>
      </c>
      <c r="U89" s="260">
        <f>P89-S89</f>
        <v>0</v>
      </c>
    </row>
    <row r="90" spans="1:21" ht="12.75">
      <c r="A90" s="261">
        <v>425</v>
      </c>
      <c r="B90" s="246">
        <v>537</v>
      </c>
      <c r="C90" s="246" t="s">
        <v>3477</v>
      </c>
      <c r="D90" s="246" t="s">
        <v>3478</v>
      </c>
      <c r="E90" s="262">
        <v>28044</v>
      </c>
      <c r="F90" s="267">
        <v>1976</v>
      </c>
      <c r="G90" s="268">
        <f t="shared" si="1"/>
        <v>34</v>
      </c>
      <c r="H90" s="246" t="s">
        <v>3713</v>
      </c>
      <c r="I90" s="246" t="s">
        <v>2170</v>
      </c>
      <c r="J90" s="246" t="s">
        <v>2232</v>
      </c>
      <c r="K90" s="246">
        <v>12</v>
      </c>
      <c r="L90" s="246">
        <v>0</v>
      </c>
      <c r="M90" s="246" t="s">
        <v>1103</v>
      </c>
      <c r="N90" s="246">
        <v>38</v>
      </c>
      <c r="O90" s="246" t="s">
        <v>3479</v>
      </c>
      <c r="P90" s="261" t="s">
        <v>3479</v>
      </c>
      <c r="Q90" s="246" t="s">
        <v>3476</v>
      </c>
      <c r="R90" s="246">
        <v>1</v>
      </c>
      <c r="S90" s="274">
        <v>0.042118055555555554</v>
      </c>
      <c r="T90" s="260">
        <f>P90-S90</f>
        <v>0</v>
      </c>
      <c r="U90" s="246"/>
    </row>
    <row r="91" spans="1:21" ht="12.75">
      <c r="A91" s="261">
        <v>481</v>
      </c>
      <c r="B91" s="246">
        <v>741</v>
      </c>
      <c r="C91" s="246" t="s">
        <v>3676</v>
      </c>
      <c r="D91" s="246" t="s">
        <v>3677</v>
      </c>
      <c r="E91" s="262">
        <v>33490</v>
      </c>
      <c r="F91" s="267">
        <v>1991</v>
      </c>
      <c r="G91" s="268">
        <f t="shared" si="1"/>
        <v>19</v>
      </c>
      <c r="H91" s="246" t="s">
        <v>250</v>
      </c>
      <c r="I91" s="246" t="s">
        <v>2880</v>
      </c>
      <c r="J91" s="246" t="s">
        <v>2093</v>
      </c>
      <c r="K91" s="246">
        <v>17</v>
      </c>
      <c r="L91" s="246">
        <v>0</v>
      </c>
      <c r="M91" s="246" t="s">
        <v>1103</v>
      </c>
      <c r="N91" s="246">
        <v>57</v>
      </c>
      <c r="O91" s="246" t="s">
        <v>3678</v>
      </c>
      <c r="P91" s="261" t="s">
        <v>3678</v>
      </c>
      <c r="Q91" s="246" t="s">
        <v>2069</v>
      </c>
      <c r="R91" s="246">
        <v>1</v>
      </c>
      <c r="S91" s="274">
        <v>0.052905092592592594</v>
      </c>
      <c r="T91" s="260">
        <f>P91-S91</f>
        <v>0</v>
      </c>
      <c r="U91" s="246"/>
    </row>
    <row r="92" spans="1:20" ht="12.75">
      <c r="A92" s="15">
        <v>362</v>
      </c>
      <c r="B92">
        <v>463</v>
      </c>
      <c r="C92" t="s">
        <v>3254</v>
      </c>
      <c r="D92" t="s">
        <v>2081</v>
      </c>
      <c r="E92" s="259">
        <v>20739</v>
      </c>
      <c r="F92" s="268">
        <v>1956</v>
      </c>
      <c r="G92" s="268">
        <f t="shared" si="1"/>
        <v>54</v>
      </c>
      <c r="H92" t="s">
        <v>3713</v>
      </c>
      <c r="I92" t="s">
        <v>2256</v>
      </c>
      <c r="J92" t="s">
        <v>2137</v>
      </c>
      <c r="K92">
        <v>67</v>
      </c>
      <c r="L92">
        <v>339</v>
      </c>
      <c r="M92" t="s">
        <v>1104</v>
      </c>
      <c r="N92">
        <v>0</v>
      </c>
      <c r="O92" t="s">
        <v>3255</v>
      </c>
      <c r="P92" s="15" t="s">
        <v>3256</v>
      </c>
      <c r="Q92" t="s">
        <v>3257</v>
      </c>
      <c r="R92">
        <v>1</v>
      </c>
      <c r="S92" s="260">
        <v>0.038287037037037036</v>
      </c>
      <c r="T92" s="260">
        <f>P92-S92</f>
        <v>0</v>
      </c>
    </row>
    <row r="93" spans="1:21" ht="12.75">
      <c r="A93" s="15">
        <v>21</v>
      </c>
      <c r="B93">
        <v>11</v>
      </c>
      <c r="C93" t="s">
        <v>2140</v>
      </c>
      <c r="D93" t="s">
        <v>2141</v>
      </c>
      <c r="E93" s="259">
        <v>32870</v>
      </c>
      <c r="F93" s="268">
        <v>1989</v>
      </c>
      <c r="G93" s="268">
        <f t="shared" si="1"/>
        <v>21</v>
      </c>
      <c r="H93" t="s">
        <v>3713</v>
      </c>
      <c r="I93" t="s">
        <v>2142</v>
      </c>
      <c r="J93" t="s">
        <v>2044</v>
      </c>
      <c r="K93">
        <v>10</v>
      </c>
      <c r="L93">
        <v>18</v>
      </c>
      <c r="M93" t="s">
        <v>1104</v>
      </c>
      <c r="N93">
        <v>0</v>
      </c>
      <c r="O93" t="s">
        <v>2143</v>
      </c>
      <c r="P93" s="15" t="s">
        <v>2144</v>
      </c>
      <c r="Q93" t="s">
        <v>2145</v>
      </c>
      <c r="R93">
        <v>1</v>
      </c>
      <c r="S93" s="260">
        <v>0.026435185185185187</v>
      </c>
      <c r="U93" s="260">
        <f>P93-S93</f>
        <v>0</v>
      </c>
    </row>
    <row r="94" spans="1:21" ht="12.75">
      <c r="A94" s="15">
        <v>16</v>
      </c>
      <c r="B94">
        <v>706</v>
      </c>
      <c r="C94" t="s">
        <v>2117</v>
      </c>
      <c r="D94" t="s">
        <v>2118</v>
      </c>
      <c r="E94" s="259">
        <v>22978</v>
      </c>
      <c r="F94" s="268">
        <v>1962</v>
      </c>
      <c r="G94" s="268">
        <f t="shared" si="1"/>
        <v>48</v>
      </c>
      <c r="H94" t="s">
        <v>3713</v>
      </c>
      <c r="I94" t="s">
        <v>2119</v>
      </c>
      <c r="J94" t="s">
        <v>2083</v>
      </c>
      <c r="K94">
        <v>3</v>
      </c>
      <c r="L94">
        <v>14</v>
      </c>
      <c r="M94" t="s">
        <v>1104</v>
      </c>
      <c r="N94">
        <v>0</v>
      </c>
      <c r="O94" t="s">
        <v>2120</v>
      </c>
      <c r="P94" s="15" t="s">
        <v>2120</v>
      </c>
      <c r="Q94" t="s">
        <v>2121</v>
      </c>
      <c r="R94">
        <v>1</v>
      </c>
      <c r="S94" s="260">
        <v>0.026261574074074076</v>
      </c>
      <c r="U94" s="260">
        <f>P94-S94</f>
        <v>0</v>
      </c>
    </row>
    <row r="95" spans="1:21" ht="12.75">
      <c r="A95" s="15">
        <v>212</v>
      </c>
      <c r="B95">
        <v>227</v>
      </c>
      <c r="C95" t="s">
        <v>3862</v>
      </c>
      <c r="D95" t="s">
        <v>2436</v>
      </c>
      <c r="E95" s="259">
        <v>24047</v>
      </c>
      <c r="F95" s="268">
        <v>1965</v>
      </c>
      <c r="G95" s="268">
        <f t="shared" si="1"/>
        <v>45</v>
      </c>
      <c r="H95" t="s">
        <v>3713</v>
      </c>
      <c r="I95" t="s">
        <v>2132</v>
      </c>
      <c r="J95" t="s">
        <v>2083</v>
      </c>
      <c r="K95">
        <v>43</v>
      </c>
      <c r="L95">
        <v>203</v>
      </c>
      <c r="M95" t="s">
        <v>1104</v>
      </c>
      <c r="N95">
        <v>0</v>
      </c>
      <c r="O95" t="s">
        <v>2776</v>
      </c>
      <c r="P95" s="15" t="s">
        <v>2763</v>
      </c>
      <c r="Q95" t="s">
        <v>2711</v>
      </c>
      <c r="R95">
        <v>1</v>
      </c>
      <c r="S95" s="260">
        <v>0.034074074074074076</v>
      </c>
      <c r="U95" s="260">
        <f>P95-S95</f>
        <v>0</v>
      </c>
    </row>
    <row r="96" spans="1:20" ht="12.75">
      <c r="A96" s="15">
        <v>400</v>
      </c>
      <c r="B96">
        <v>567</v>
      </c>
      <c r="C96" t="s">
        <v>3387</v>
      </c>
      <c r="D96" t="s">
        <v>2252</v>
      </c>
      <c r="E96" s="259">
        <v>28580</v>
      </c>
      <c r="F96" s="268">
        <v>1978</v>
      </c>
      <c r="G96" s="268">
        <f t="shared" si="1"/>
        <v>32</v>
      </c>
      <c r="H96" t="s">
        <v>3713</v>
      </c>
      <c r="I96" t="s">
        <v>2342</v>
      </c>
      <c r="J96" t="s">
        <v>2050</v>
      </c>
      <c r="K96">
        <v>107</v>
      </c>
      <c r="L96">
        <v>370</v>
      </c>
      <c r="M96" t="s">
        <v>1104</v>
      </c>
      <c r="N96">
        <v>0</v>
      </c>
      <c r="O96" t="s">
        <v>3388</v>
      </c>
      <c r="P96" s="15" t="s">
        <v>3377</v>
      </c>
      <c r="Q96" t="s">
        <v>2985</v>
      </c>
      <c r="R96">
        <v>1</v>
      </c>
      <c r="S96" s="260">
        <v>0.040532407407407406</v>
      </c>
      <c r="T96" s="260">
        <f>P96-S96</f>
        <v>0</v>
      </c>
    </row>
    <row r="97" spans="1:20" ht="12.75">
      <c r="A97" s="15">
        <v>329</v>
      </c>
      <c r="B97">
        <v>200</v>
      </c>
      <c r="C97" t="s">
        <v>3160</v>
      </c>
      <c r="D97" t="s">
        <v>3161</v>
      </c>
      <c r="E97" s="259">
        <v>28518</v>
      </c>
      <c r="F97" s="268">
        <v>1978</v>
      </c>
      <c r="G97" s="268">
        <f t="shared" si="1"/>
        <v>32</v>
      </c>
      <c r="H97" t="s">
        <v>3713</v>
      </c>
      <c r="I97" t="s">
        <v>3162</v>
      </c>
      <c r="J97" t="s">
        <v>2050</v>
      </c>
      <c r="K97">
        <v>89</v>
      </c>
      <c r="L97">
        <v>308</v>
      </c>
      <c r="M97" t="s">
        <v>1104</v>
      </c>
      <c r="N97">
        <v>0</v>
      </c>
      <c r="O97" t="s">
        <v>3163</v>
      </c>
      <c r="P97" s="15" t="s">
        <v>3164</v>
      </c>
      <c r="Q97" t="s">
        <v>3159</v>
      </c>
      <c r="R97">
        <v>1</v>
      </c>
      <c r="S97" s="260">
        <v>0.037523148148148146</v>
      </c>
      <c r="T97" s="260">
        <f>P97-S97</f>
        <v>0</v>
      </c>
    </row>
    <row r="98" spans="1:20" ht="12.75">
      <c r="A98" s="15">
        <v>413</v>
      </c>
      <c r="B98">
        <v>348</v>
      </c>
      <c r="C98" t="s">
        <v>3432</v>
      </c>
      <c r="D98" t="s">
        <v>2158</v>
      </c>
      <c r="E98" s="259">
        <v>27865</v>
      </c>
      <c r="F98" s="268">
        <v>1976</v>
      </c>
      <c r="G98" s="268">
        <f t="shared" si="1"/>
        <v>34</v>
      </c>
      <c r="H98" t="s">
        <v>3713</v>
      </c>
      <c r="I98" t="s">
        <v>2072</v>
      </c>
      <c r="J98" t="s">
        <v>2050</v>
      </c>
      <c r="K98">
        <v>112</v>
      </c>
      <c r="L98">
        <v>381</v>
      </c>
      <c r="M98" t="s">
        <v>1104</v>
      </c>
      <c r="N98">
        <v>0</v>
      </c>
      <c r="O98" t="s">
        <v>3433</v>
      </c>
      <c r="P98" s="15" t="s">
        <v>3434</v>
      </c>
      <c r="Q98" t="s">
        <v>3178</v>
      </c>
      <c r="R98">
        <v>1</v>
      </c>
      <c r="S98" s="260">
        <v>0.04144675925925926</v>
      </c>
      <c r="T98" s="260">
        <f>P98-S98</f>
        <v>0</v>
      </c>
    </row>
    <row r="99" spans="1:20" ht="12.75">
      <c r="A99" s="15">
        <v>310</v>
      </c>
      <c r="B99">
        <v>188</v>
      </c>
      <c r="C99" t="s">
        <v>1202</v>
      </c>
      <c r="D99" t="s">
        <v>2198</v>
      </c>
      <c r="E99" s="259">
        <v>20947</v>
      </c>
      <c r="F99" s="268">
        <v>1957</v>
      </c>
      <c r="G99" s="268">
        <f t="shared" si="1"/>
        <v>53</v>
      </c>
      <c r="H99" t="s">
        <v>3713</v>
      </c>
      <c r="I99" t="s">
        <v>3107</v>
      </c>
      <c r="J99" t="s">
        <v>2137</v>
      </c>
      <c r="K99">
        <v>57</v>
      </c>
      <c r="L99">
        <v>292</v>
      </c>
      <c r="M99" t="s">
        <v>1104</v>
      </c>
      <c r="N99">
        <v>0</v>
      </c>
      <c r="O99" t="s">
        <v>3108</v>
      </c>
      <c r="P99" s="15" t="s">
        <v>3060</v>
      </c>
      <c r="Q99" t="s">
        <v>3109</v>
      </c>
      <c r="R99">
        <v>1</v>
      </c>
      <c r="S99" s="260">
        <v>0.036458333333333336</v>
      </c>
      <c r="T99" s="260">
        <f>P99-S99</f>
        <v>0</v>
      </c>
    </row>
    <row r="100" spans="1:20" ht="12.75">
      <c r="A100" s="15">
        <v>292</v>
      </c>
      <c r="B100">
        <v>183</v>
      </c>
      <c r="C100" t="s">
        <v>1865</v>
      </c>
      <c r="D100" t="s">
        <v>2416</v>
      </c>
      <c r="E100" s="259">
        <v>26050</v>
      </c>
      <c r="F100" s="268">
        <v>1971</v>
      </c>
      <c r="G100" s="268">
        <f t="shared" si="1"/>
        <v>39</v>
      </c>
      <c r="H100" t="s">
        <v>3713</v>
      </c>
      <c r="I100" t="s">
        <v>2312</v>
      </c>
      <c r="J100" t="s">
        <v>2050</v>
      </c>
      <c r="K100">
        <v>80</v>
      </c>
      <c r="L100">
        <v>274</v>
      </c>
      <c r="M100" t="s">
        <v>1104</v>
      </c>
      <c r="N100">
        <v>0</v>
      </c>
      <c r="O100" t="s">
        <v>3052</v>
      </c>
      <c r="P100" s="15" t="s">
        <v>3053</v>
      </c>
      <c r="Q100" t="s">
        <v>3011</v>
      </c>
      <c r="R100">
        <v>1</v>
      </c>
      <c r="S100" s="260">
        <v>0.036423611111111115</v>
      </c>
      <c r="T100" s="260">
        <f>P100-S100</f>
        <v>0</v>
      </c>
    </row>
    <row r="101" spans="1:21" ht="12.75">
      <c r="A101" s="15">
        <v>138</v>
      </c>
      <c r="B101">
        <v>561</v>
      </c>
      <c r="C101" t="s">
        <v>2556</v>
      </c>
      <c r="D101" t="s">
        <v>2557</v>
      </c>
      <c r="E101" s="259">
        <v>27570</v>
      </c>
      <c r="F101" s="268">
        <v>1975</v>
      </c>
      <c r="G101" s="268">
        <f t="shared" si="1"/>
        <v>35</v>
      </c>
      <c r="H101" t="s">
        <v>3713</v>
      </c>
      <c r="I101" t="s">
        <v>2119</v>
      </c>
      <c r="J101" t="s">
        <v>2050</v>
      </c>
      <c r="K101">
        <v>39</v>
      </c>
      <c r="L101">
        <v>130</v>
      </c>
      <c r="M101" t="s">
        <v>1104</v>
      </c>
      <c r="N101">
        <v>0</v>
      </c>
      <c r="O101" t="s">
        <v>2558</v>
      </c>
      <c r="P101" s="15" t="s">
        <v>2542</v>
      </c>
      <c r="Q101" t="s">
        <v>2559</v>
      </c>
      <c r="R101">
        <v>1</v>
      </c>
      <c r="S101" s="260">
        <v>0.031886574074074074</v>
      </c>
      <c r="U101" s="260">
        <f>P101-S101</f>
        <v>0</v>
      </c>
    </row>
    <row r="102" spans="1:22" s="246" customFormat="1" ht="12.75">
      <c r="A102" s="15">
        <v>164</v>
      </c>
      <c r="B102">
        <v>146</v>
      </c>
      <c r="C102" t="s">
        <v>1591</v>
      </c>
      <c r="D102" t="s">
        <v>2237</v>
      </c>
      <c r="E102" s="259">
        <v>32728</v>
      </c>
      <c r="F102" s="268">
        <v>1989</v>
      </c>
      <c r="G102" s="268">
        <f t="shared" si="1"/>
        <v>21</v>
      </c>
      <c r="H102" t="s">
        <v>3713</v>
      </c>
      <c r="I102" t="s">
        <v>2636</v>
      </c>
      <c r="J102" t="s">
        <v>2044</v>
      </c>
      <c r="K102">
        <v>41</v>
      </c>
      <c r="L102">
        <v>156</v>
      </c>
      <c r="M102" t="s">
        <v>1104</v>
      </c>
      <c r="N102">
        <v>0</v>
      </c>
      <c r="O102" t="s">
        <v>2632</v>
      </c>
      <c r="P102" s="15" t="s">
        <v>2637</v>
      </c>
      <c r="Q102" t="s">
        <v>2555</v>
      </c>
      <c r="R102">
        <v>1</v>
      </c>
      <c r="S102" s="260">
        <v>0.032789351851851854</v>
      </c>
      <c r="T102"/>
      <c r="U102" s="260">
        <f>P102-S102</f>
        <v>0</v>
      </c>
      <c r="V102" s="263"/>
    </row>
    <row r="103" spans="1:21" ht="12.75">
      <c r="A103" s="261">
        <v>350</v>
      </c>
      <c r="B103" s="246">
        <v>334</v>
      </c>
      <c r="C103" s="246" t="s">
        <v>3216</v>
      </c>
      <c r="D103" s="246" t="s">
        <v>3217</v>
      </c>
      <c r="E103" s="262">
        <v>25567</v>
      </c>
      <c r="F103" s="267">
        <v>1969</v>
      </c>
      <c r="G103" s="268">
        <f t="shared" si="1"/>
        <v>41</v>
      </c>
      <c r="H103" s="246" t="s">
        <v>3713</v>
      </c>
      <c r="I103" s="246" t="s">
        <v>2532</v>
      </c>
      <c r="J103" s="246" t="s">
        <v>2098</v>
      </c>
      <c r="K103" s="246">
        <v>5</v>
      </c>
      <c r="L103" s="246">
        <v>0</v>
      </c>
      <c r="M103" s="246" t="s">
        <v>1103</v>
      </c>
      <c r="N103" s="246">
        <v>23</v>
      </c>
      <c r="O103" s="246" t="s">
        <v>3218</v>
      </c>
      <c r="P103" s="261" t="s">
        <v>3219</v>
      </c>
      <c r="Q103" s="246" t="s">
        <v>3220</v>
      </c>
      <c r="R103" s="246">
        <v>1</v>
      </c>
      <c r="S103" s="274">
        <v>0.0378587962962963</v>
      </c>
      <c r="T103" s="260">
        <f>P103-S103</f>
        <v>0</v>
      </c>
      <c r="U103" s="246"/>
    </row>
    <row r="104" spans="1:21" ht="12.75">
      <c r="A104" s="15">
        <v>112</v>
      </c>
      <c r="B104">
        <v>499</v>
      </c>
      <c r="C104" t="s">
        <v>17</v>
      </c>
      <c r="D104" t="s">
        <v>2419</v>
      </c>
      <c r="E104" s="259">
        <v>28100</v>
      </c>
      <c r="F104" s="268">
        <v>1976</v>
      </c>
      <c r="G104" s="268">
        <f t="shared" si="1"/>
        <v>34</v>
      </c>
      <c r="H104" t="s">
        <v>3713</v>
      </c>
      <c r="I104" t="s">
        <v>2082</v>
      </c>
      <c r="J104" t="s">
        <v>2050</v>
      </c>
      <c r="K104">
        <v>30</v>
      </c>
      <c r="L104">
        <v>104</v>
      </c>
      <c r="M104" t="s">
        <v>1104</v>
      </c>
      <c r="N104">
        <v>0</v>
      </c>
      <c r="O104" t="s">
        <v>2475</v>
      </c>
      <c r="P104" s="15" t="s">
        <v>2475</v>
      </c>
      <c r="Q104" t="s">
        <v>2476</v>
      </c>
      <c r="R104">
        <v>1</v>
      </c>
      <c r="S104" s="260">
        <v>0.031180555555555555</v>
      </c>
      <c r="U104" s="260">
        <f>P104-S104</f>
        <v>0</v>
      </c>
    </row>
    <row r="105" spans="1:21" ht="12.75">
      <c r="A105" s="15">
        <v>202</v>
      </c>
      <c r="B105">
        <v>56</v>
      </c>
      <c r="C105" t="s">
        <v>20</v>
      </c>
      <c r="D105" t="s">
        <v>2412</v>
      </c>
      <c r="E105" s="259">
        <v>25160</v>
      </c>
      <c r="F105" s="268">
        <v>1968</v>
      </c>
      <c r="G105" s="268">
        <f t="shared" si="1"/>
        <v>42</v>
      </c>
      <c r="H105" t="s">
        <v>3713</v>
      </c>
      <c r="I105" t="s">
        <v>2291</v>
      </c>
      <c r="J105" t="s">
        <v>2083</v>
      </c>
      <c r="K105">
        <v>41</v>
      </c>
      <c r="L105">
        <v>193</v>
      </c>
      <c r="M105" t="s">
        <v>1104</v>
      </c>
      <c r="N105">
        <v>0</v>
      </c>
      <c r="O105" t="s">
        <v>2747</v>
      </c>
      <c r="P105" s="15" t="s">
        <v>2747</v>
      </c>
      <c r="Q105" t="s">
        <v>2682</v>
      </c>
      <c r="R105">
        <v>1</v>
      </c>
      <c r="S105" s="260">
        <v>0.033900462962962966</v>
      </c>
      <c r="U105" s="260">
        <f>P105-S105</f>
        <v>0</v>
      </c>
    </row>
    <row r="106" spans="1:20" ht="12.75">
      <c r="A106" s="15">
        <v>294</v>
      </c>
      <c r="B106">
        <v>688</v>
      </c>
      <c r="C106" t="s">
        <v>3057</v>
      </c>
      <c r="D106" t="s">
        <v>3058</v>
      </c>
      <c r="E106" s="259">
        <v>29194</v>
      </c>
      <c r="F106" s="268">
        <v>1979</v>
      </c>
      <c r="G106" s="268">
        <f t="shared" si="1"/>
        <v>31</v>
      </c>
      <c r="H106" t="s">
        <v>1464</v>
      </c>
      <c r="I106" t="s">
        <v>3059</v>
      </c>
      <c r="J106" t="s">
        <v>2050</v>
      </c>
      <c r="K106">
        <v>82</v>
      </c>
      <c r="L106">
        <v>276</v>
      </c>
      <c r="M106" t="s">
        <v>1104</v>
      </c>
      <c r="N106">
        <v>0</v>
      </c>
      <c r="O106" t="s">
        <v>3060</v>
      </c>
      <c r="P106" s="15" t="s">
        <v>3049</v>
      </c>
      <c r="Q106" t="s">
        <v>3061</v>
      </c>
      <c r="R106">
        <v>1</v>
      </c>
      <c r="S106" s="260">
        <v>0.036377314814814814</v>
      </c>
      <c r="T106" s="260">
        <f>P106-S106</f>
        <v>0</v>
      </c>
    </row>
    <row r="107" spans="1:21" ht="12.75">
      <c r="A107" s="15">
        <v>102</v>
      </c>
      <c r="B107">
        <v>197</v>
      </c>
      <c r="C107" t="s">
        <v>23</v>
      </c>
      <c r="D107" t="s">
        <v>2067</v>
      </c>
      <c r="E107" s="259">
        <v>30162</v>
      </c>
      <c r="F107" s="268">
        <v>1982</v>
      </c>
      <c r="G107" s="268">
        <f t="shared" si="1"/>
        <v>28</v>
      </c>
      <c r="H107" t="s">
        <v>3713</v>
      </c>
      <c r="I107" t="s">
        <v>2440</v>
      </c>
      <c r="J107" t="s">
        <v>2044</v>
      </c>
      <c r="K107">
        <v>26</v>
      </c>
      <c r="L107">
        <v>95</v>
      </c>
      <c r="M107" t="s">
        <v>1104</v>
      </c>
      <c r="N107">
        <v>0</v>
      </c>
      <c r="O107" t="s">
        <v>2441</v>
      </c>
      <c r="P107" s="15" t="s">
        <v>2442</v>
      </c>
      <c r="Q107" t="s">
        <v>2443</v>
      </c>
      <c r="R107">
        <v>1</v>
      </c>
      <c r="S107" s="260">
        <v>0.030474537037037036</v>
      </c>
      <c r="U107" s="260">
        <f>P107-S107</f>
        <v>0</v>
      </c>
    </row>
    <row r="108" spans="1:21" ht="12.75">
      <c r="A108" s="15">
        <v>125</v>
      </c>
      <c r="B108">
        <v>290</v>
      </c>
      <c r="C108" t="s">
        <v>2517</v>
      </c>
      <c r="D108" t="s">
        <v>2178</v>
      </c>
      <c r="E108" s="259">
        <v>25093</v>
      </c>
      <c r="F108" s="268">
        <v>1968</v>
      </c>
      <c r="G108" s="268">
        <f t="shared" si="1"/>
        <v>42</v>
      </c>
      <c r="H108" t="s">
        <v>3713</v>
      </c>
      <c r="I108" t="s">
        <v>2082</v>
      </c>
      <c r="J108" t="s">
        <v>2083</v>
      </c>
      <c r="K108">
        <v>24</v>
      </c>
      <c r="L108">
        <v>117</v>
      </c>
      <c r="M108" t="s">
        <v>1104</v>
      </c>
      <c r="N108">
        <v>0</v>
      </c>
      <c r="O108" t="s">
        <v>2518</v>
      </c>
      <c r="P108" s="15" t="s">
        <v>2503</v>
      </c>
      <c r="Q108" t="s">
        <v>2519</v>
      </c>
      <c r="R108">
        <v>1</v>
      </c>
      <c r="S108" s="260">
        <v>0.031516203703703706</v>
      </c>
      <c r="U108" s="260">
        <f>P108-S108</f>
        <v>0</v>
      </c>
    </row>
    <row r="109" spans="1:21" ht="12.75">
      <c r="A109" s="261">
        <v>265</v>
      </c>
      <c r="B109" s="246">
        <v>291</v>
      </c>
      <c r="C109" s="246" t="s">
        <v>2517</v>
      </c>
      <c r="D109" s="246" t="s">
        <v>2097</v>
      </c>
      <c r="E109" s="262">
        <v>26665</v>
      </c>
      <c r="F109" s="267">
        <v>1973</v>
      </c>
      <c r="G109" s="268">
        <f t="shared" si="1"/>
        <v>37</v>
      </c>
      <c r="H109" s="246" t="s">
        <v>3713</v>
      </c>
      <c r="I109" s="246" t="s">
        <v>2082</v>
      </c>
      <c r="J109" s="246" t="s">
        <v>2232</v>
      </c>
      <c r="K109" s="246">
        <v>4</v>
      </c>
      <c r="L109" s="246">
        <v>0</v>
      </c>
      <c r="M109" s="246" t="s">
        <v>1103</v>
      </c>
      <c r="N109" s="246">
        <v>16</v>
      </c>
      <c r="O109" s="246" t="s">
        <v>2970</v>
      </c>
      <c r="P109" s="261" t="s">
        <v>2971</v>
      </c>
      <c r="Q109" s="246" t="s">
        <v>2972</v>
      </c>
      <c r="R109" s="246">
        <v>1</v>
      </c>
      <c r="S109" s="274">
        <v>0.03549768518518519</v>
      </c>
      <c r="T109" s="260">
        <f>P109-S109</f>
        <v>0</v>
      </c>
      <c r="U109" s="246"/>
    </row>
    <row r="110" spans="1:20" ht="12.75">
      <c r="A110" s="15">
        <v>392</v>
      </c>
      <c r="B110">
        <v>498</v>
      </c>
      <c r="C110" t="s">
        <v>3356</v>
      </c>
      <c r="D110" t="s">
        <v>2198</v>
      </c>
      <c r="E110" s="259">
        <v>20048</v>
      </c>
      <c r="F110" s="268">
        <v>1954</v>
      </c>
      <c r="G110" s="268">
        <f t="shared" si="1"/>
        <v>56</v>
      </c>
      <c r="H110" t="s">
        <v>3713</v>
      </c>
      <c r="I110" t="s">
        <v>2082</v>
      </c>
      <c r="J110" t="s">
        <v>2137</v>
      </c>
      <c r="K110">
        <v>73</v>
      </c>
      <c r="L110">
        <v>363</v>
      </c>
      <c r="M110" t="s">
        <v>1104</v>
      </c>
      <c r="N110">
        <v>0</v>
      </c>
      <c r="O110" t="s">
        <v>3357</v>
      </c>
      <c r="P110" s="15" t="s">
        <v>3358</v>
      </c>
      <c r="Q110" t="s">
        <v>3359</v>
      </c>
      <c r="R110">
        <v>1</v>
      </c>
      <c r="S110" s="260">
        <v>0.03981481481481482</v>
      </c>
      <c r="T110" s="260">
        <f>P110-S110</f>
        <v>0</v>
      </c>
    </row>
    <row r="111" spans="1:20" ht="12.75">
      <c r="A111" s="15">
        <v>295</v>
      </c>
      <c r="B111">
        <v>695</v>
      </c>
      <c r="C111" t="s">
        <v>1208</v>
      </c>
      <c r="D111" t="s">
        <v>2153</v>
      </c>
      <c r="E111" s="259">
        <v>17297</v>
      </c>
      <c r="F111" s="268">
        <v>1947</v>
      </c>
      <c r="G111" s="268">
        <f t="shared" si="1"/>
        <v>63</v>
      </c>
      <c r="H111" t="s">
        <v>3713</v>
      </c>
      <c r="I111" t="s">
        <v>2132</v>
      </c>
      <c r="J111" t="s">
        <v>2395</v>
      </c>
      <c r="K111">
        <v>18</v>
      </c>
      <c r="L111">
        <v>277</v>
      </c>
      <c r="M111" t="s">
        <v>1104</v>
      </c>
      <c r="N111">
        <v>0</v>
      </c>
      <c r="O111" t="s">
        <v>3062</v>
      </c>
      <c r="P111" s="15" t="s">
        <v>3063</v>
      </c>
      <c r="Q111" t="s">
        <v>3064</v>
      </c>
      <c r="R111">
        <v>1</v>
      </c>
      <c r="S111" s="260">
        <v>0.0364699074074074</v>
      </c>
      <c r="T111" s="260">
        <f>P111-S111</f>
        <v>0</v>
      </c>
    </row>
    <row r="112" spans="1:21" ht="12.75">
      <c r="A112" s="15">
        <v>157</v>
      </c>
      <c r="B112">
        <v>143</v>
      </c>
      <c r="C112" t="s">
        <v>2613</v>
      </c>
      <c r="D112" t="s">
        <v>2067</v>
      </c>
      <c r="E112" s="259">
        <v>25496</v>
      </c>
      <c r="F112" s="268">
        <v>1969</v>
      </c>
      <c r="G112" s="268">
        <f t="shared" si="1"/>
        <v>41</v>
      </c>
      <c r="H112" t="s">
        <v>3713</v>
      </c>
      <c r="I112" t="s">
        <v>2506</v>
      </c>
      <c r="J112" t="s">
        <v>2083</v>
      </c>
      <c r="K112">
        <v>33</v>
      </c>
      <c r="L112">
        <v>149</v>
      </c>
      <c r="M112" t="s">
        <v>1104</v>
      </c>
      <c r="N112">
        <v>0</v>
      </c>
      <c r="O112" t="s">
        <v>2614</v>
      </c>
      <c r="P112" s="15" t="s">
        <v>2603</v>
      </c>
      <c r="Q112" t="s">
        <v>2615</v>
      </c>
      <c r="R112">
        <v>1</v>
      </c>
      <c r="S112" s="260">
        <v>0.03239583333333333</v>
      </c>
      <c r="U112" s="260">
        <f>P112-S112</f>
        <v>0</v>
      </c>
    </row>
    <row r="113" spans="1:22" s="246" customFormat="1" ht="12.75">
      <c r="A113" s="15">
        <v>60</v>
      </c>
      <c r="B113">
        <v>39</v>
      </c>
      <c r="C113" t="s">
        <v>2299</v>
      </c>
      <c r="D113" t="s">
        <v>2067</v>
      </c>
      <c r="E113" s="259">
        <v>25018</v>
      </c>
      <c r="F113" s="268">
        <v>1968</v>
      </c>
      <c r="G113" s="268">
        <f t="shared" si="1"/>
        <v>42</v>
      </c>
      <c r="H113" t="s">
        <v>3713</v>
      </c>
      <c r="I113" t="s">
        <v>2300</v>
      </c>
      <c r="J113" t="s">
        <v>2083</v>
      </c>
      <c r="K113">
        <v>12</v>
      </c>
      <c r="L113">
        <v>55</v>
      </c>
      <c r="M113" t="s">
        <v>1104</v>
      </c>
      <c r="N113">
        <v>0</v>
      </c>
      <c r="O113" t="s">
        <v>2297</v>
      </c>
      <c r="P113" s="15" t="s">
        <v>2297</v>
      </c>
      <c r="Q113" t="s">
        <v>2301</v>
      </c>
      <c r="R113">
        <v>1</v>
      </c>
      <c r="S113" s="260">
        <v>0.029143518518518517</v>
      </c>
      <c r="T113"/>
      <c r="U113" s="260">
        <f>P113-S113</f>
        <v>0</v>
      </c>
      <c r="V113" s="263"/>
    </row>
    <row r="114" spans="1:21" ht="12.75">
      <c r="A114" s="15">
        <v>70</v>
      </c>
      <c r="B114">
        <v>187</v>
      </c>
      <c r="C114" t="s">
        <v>1210</v>
      </c>
      <c r="D114" t="s">
        <v>2071</v>
      </c>
      <c r="E114" s="259">
        <v>27386</v>
      </c>
      <c r="F114" s="268">
        <v>1974</v>
      </c>
      <c r="G114" s="268">
        <f t="shared" si="1"/>
        <v>36</v>
      </c>
      <c r="H114" t="s">
        <v>3713</v>
      </c>
      <c r="I114" t="s">
        <v>2330</v>
      </c>
      <c r="J114" t="s">
        <v>2050</v>
      </c>
      <c r="K114">
        <v>19</v>
      </c>
      <c r="L114">
        <v>65</v>
      </c>
      <c r="M114" t="s">
        <v>1104</v>
      </c>
      <c r="N114">
        <v>0</v>
      </c>
      <c r="O114" t="s">
        <v>2331</v>
      </c>
      <c r="P114" s="15" t="s">
        <v>2331</v>
      </c>
      <c r="Q114" t="s">
        <v>2332</v>
      </c>
      <c r="R114">
        <v>1</v>
      </c>
      <c r="S114" s="260">
        <v>0.029594907407407407</v>
      </c>
      <c r="U114" s="260">
        <f>P114-S114</f>
        <v>0</v>
      </c>
    </row>
    <row r="115" spans="1:21" ht="12.75">
      <c r="A115" s="261">
        <v>11</v>
      </c>
      <c r="B115" s="246">
        <v>689</v>
      </c>
      <c r="C115" s="246" t="s">
        <v>2090</v>
      </c>
      <c r="D115" s="246" t="s">
        <v>2091</v>
      </c>
      <c r="E115" s="262">
        <v>30527</v>
      </c>
      <c r="F115" s="267">
        <v>1983</v>
      </c>
      <c r="G115" s="268">
        <f t="shared" si="1"/>
        <v>27</v>
      </c>
      <c r="H115" s="246" t="s">
        <v>1464</v>
      </c>
      <c r="I115" s="246" t="s">
        <v>2092</v>
      </c>
      <c r="J115" s="246" t="s">
        <v>2093</v>
      </c>
      <c r="K115" s="246">
        <v>1</v>
      </c>
      <c r="L115" s="246">
        <v>0</v>
      </c>
      <c r="M115" s="246" t="s">
        <v>1103</v>
      </c>
      <c r="N115" s="246">
        <v>1</v>
      </c>
      <c r="O115" s="246" t="s">
        <v>2094</v>
      </c>
      <c r="P115" s="261" t="s">
        <v>2095</v>
      </c>
      <c r="Q115" s="266" t="s">
        <v>2096</v>
      </c>
      <c r="R115" s="246">
        <v>1</v>
      </c>
      <c r="S115" s="274">
        <v>0.025590277777777778</v>
      </c>
      <c r="T115" s="246"/>
      <c r="U115" s="260">
        <f>P115-S115</f>
        <v>0</v>
      </c>
    </row>
    <row r="116" spans="1:20" ht="12.75">
      <c r="A116" s="15">
        <v>459</v>
      </c>
      <c r="B116">
        <v>730</v>
      </c>
      <c r="C116" t="s">
        <v>3599</v>
      </c>
      <c r="D116" t="s">
        <v>3600</v>
      </c>
      <c r="E116" s="259">
        <v>17695</v>
      </c>
      <c r="F116" s="268">
        <v>1948</v>
      </c>
      <c r="G116" s="268">
        <f t="shared" si="1"/>
        <v>62</v>
      </c>
      <c r="H116" t="s">
        <v>3713</v>
      </c>
      <c r="I116" t="s">
        <v>3080</v>
      </c>
      <c r="J116" t="s">
        <v>2395</v>
      </c>
      <c r="K116">
        <v>35</v>
      </c>
      <c r="L116">
        <v>411</v>
      </c>
      <c r="M116" t="s">
        <v>1104</v>
      </c>
      <c r="N116">
        <v>0</v>
      </c>
      <c r="O116" t="s">
        <v>3601</v>
      </c>
      <c r="P116" s="15" t="s">
        <v>3601</v>
      </c>
      <c r="Q116" t="s">
        <v>3602</v>
      </c>
      <c r="R116">
        <v>1</v>
      </c>
      <c r="S116" s="260">
        <v>0.04565972222222223</v>
      </c>
      <c r="T116" s="260">
        <f>P116-S116</f>
        <v>0</v>
      </c>
    </row>
    <row r="117" spans="1:21" ht="12.75">
      <c r="A117" s="15">
        <v>93</v>
      </c>
      <c r="B117">
        <v>727</v>
      </c>
      <c r="C117" t="s">
        <v>1224</v>
      </c>
      <c r="D117" t="s">
        <v>2081</v>
      </c>
      <c r="E117" s="259">
        <v>20000</v>
      </c>
      <c r="F117" s="268">
        <v>1954</v>
      </c>
      <c r="G117" s="268">
        <f t="shared" si="1"/>
        <v>56</v>
      </c>
      <c r="H117" t="s">
        <v>3713</v>
      </c>
      <c r="I117" t="s">
        <v>2407</v>
      </c>
      <c r="J117" t="s">
        <v>2137</v>
      </c>
      <c r="K117">
        <v>14</v>
      </c>
      <c r="L117">
        <v>87</v>
      </c>
      <c r="M117" t="s">
        <v>1104</v>
      </c>
      <c r="N117">
        <v>0</v>
      </c>
      <c r="O117" t="s">
        <v>2408</v>
      </c>
      <c r="P117" s="15" t="s">
        <v>2409</v>
      </c>
      <c r="Q117" t="s">
        <v>2410</v>
      </c>
      <c r="R117">
        <v>1</v>
      </c>
      <c r="S117" s="260">
        <v>0.030243055555555554</v>
      </c>
      <c r="U117" s="260">
        <f>P117-S117</f>
        <v>0</v>
      </c>
    </row>
    <row r="118" spans="1:20" ht="12.75">
      <c r="A118" s="15">
        <v>379</v>
      </c>
      <c r="B118">
        <v>676</v>
      </c>
      <c r="C118" t="s">
        <v>1224</v>
      </c>
      <c r="D118" t="s">
        <v>2252</v>
      </c>
      <c r="E118" s="259">
        <v>29912</v>
      </c>
      <c r="F118" s="268">
        <v>1981</v>
      </c>
      <c r="G118" s="268">
        <f t="shared" si="1"/>
        <v>29</v>
      </c>
      <c r="H118" t="s">
        <v>3713</v>
      </c>
      <c r="I118" t="s">
        <v>2185</v>
      </c>
      <c r="J118" t="s">
        <v>2044</v>
      </c>
      <c r="K118">
        <v>82</v>
      </c>
      <c r="L118">
        <v>353</v>
      </c>
      <c r="M118" t="s">
        <v>1104</v>
      </c>
      <c r="N118">
        <v>0</v>
      </c>
      <c r="O118" t="s">
        <v>3306</v>
      </c>
      <c r="P118" s="15" t="s">
        <v>3307</v>
      </c>
      <c r="Q118" t="s">
        <v>3226</v>
      </c>
      <c r="R118">
        <v>1</v>
      </c>
      <c r="S118" s="260">
        <v>0.03912037037037037</v>
      </c>
      <c r="T118" s="260">
        <f>P118-S118</f>
        <v>0</v>
      </c>
    </row>
    <row r="119" spans="1:20" ht="12.75">
      <c r="A119" s="15">
        <v>444</v>
      </c>
      <c r="B119">
        <v>714</v>
      </c>
      <c r="C119" t="s">
        <v>3540</v>
      </c>
      <c r="D119" t="s">
        <v>2126</v>
      </c>
      <c r="E119" s="259">
        <v>16812</v>
      </c>
      <c r="F119" s="268">
        <v>1946</v>
      </c>
      <c r="G119" s="268">
        <f t="shared" si="1"/>
        <v>64</v>
      </c>
      <c r="H119" t="s">
        <v>3713</v>
      </c>
      <c r="I119" t="s">
        <v>2941</v>
      </c>
      <c r="J119" t="s">
        <v>2395</v>
      </c>
      <c r="K119">
        <v>33</v>
      </c>
      <c r="L119">
        <v>403</v>
      </c>
      <c r="M119" t="s">
        <v>1104</v>
      </c>
      <c r="N119">
        <v>0</v>
      </c>
      <c r="O119" t="s">
        <v>3541</v>
      </c>
      <c r="P119" s="15" t="s">
        <v>3542</v>
      </c>
      <c r="Q119" t="s">
        <v>3543</v>
      </c>
      <c r="R119">
        <v>1</v>
      </c>
      <c r="S119" s="260">
        <v>0.043506944444444445</v>
      </c>
      <c r="T119" s="260">
        <f>P119-S119</f>
        <v>0</v>
      </c>
    </row>
    <row r="120" spans="1:21" ht="12.75">
      <c r="A120" s="15">
        <v>96</v>
      </c>
      <c r="B120">
        <v>86</v>
      </c>
      <c r="C120" t="s">
        <v>1614</v>
      </c>
      <c r="D120" t="s">
        <v>2419</v>
      </c>
      <c r="E120" s="259">
        <v>27545</v>
      </c>
      <c r="F120" s="268">
        <v>1975</v>
      </c>
      <c r="G120" s="268">
        <f t="shared" si="1"/>
        <v>35</v>
      </c>
      <c r="H120" t="s">
        <v>3713</v>
      </c>
      <c r="I120" t="s">
        <v>2163</v>
      </c>
      <c r="J120" t="s">
        <v>2050</v>
      </c>
      <c r="K120">
        <v>29</v>
      </c>
      <c r="L120">
        <v>90</v>
      </c>
      <c r="M120" t="s">
        <v>1104</v>
      </c>
      <c r="N120">
        <v>0</v>
      </c>
      <c r="O120" t="s">
        <v>2420</v>
      </c>
      <c r="P120" s="15" t="s">
        <v>2417</v>
      </c>
      <c r="Q120" t="s">
        <v>2421</v>
      </c>
      <c r="R120">
        <v>1</v>
      </c>
      <c r="S120" s="260">
        <v>0.030335648148148143</v>
      </c>
      <c r="U120" s="260">
        <f>P120-S120</f>
        <v>0</v>
      </c>
    </row>
    <row r="121" spans="1:21" ht="12.75">
      <c r="A121" s="15">
        <v>82</v>
      </c>
      <c r="B121">
        <v>593</v>
      </c>
      <c r="C121" t="s">
        <v>1581</v>
      </c>
      <c r="D121" t="s">
        <v>2368</v>
      </c>
      <c r="E121" s="259">
        <v>21646</v>
      </c>
      <c r="F121" s="268">
        <v>1959</v>
      </c>
      <c r="G121" s="268">
        <f t="shared" si="1"/>
        <v>51</v>
      </c>
      <c r="H121" t="s">
        <v>3713</v>
      </c>
      <c r="I121" t="s">
        <v>2078</v>
      </c>
      <c r="J121" t="s">
        <v>2137</v>
      </c>
      <c r="K121">
        <v>13</v>
      </c>
      <c r="L121">
        <v>77</v>
      </c>
      <c r="M121" t="s">
        <v>1104</v>
      </c>
      <c r="N121">
        <v>0</v>
      </c>
      <c r="O121" t="s">
        <v>2369</v>
      </c>
      <c r="P121" s="15" t="s">
        <v>2370</v>
      </c>
      <c r="Q121" t="s">
        <v>2296</v>
      </c>
      <c r="R121">
        <v>1</v>
      </c>
      <c r="S121" s="260">
        <v>0.029872685185185183</v>
      </c>
      <c r="U121" s="260">
        <f>P121-S121</f>
        <v>0</v>
      </c>
    </row>
    <row r="122" spans="1:21" ht="12.75">
      <c r="A122" s="15">
        <v>105</v>
      </c>
      <c r="B122">
        <v>320</v>
      </c>
      <c r="C122" t="s">
        <v>44</v>
      </c>
      <c r="D122" t="s">
        <v>2106</v>
      </c>
      <c r="E122" s="259">
        <v>32148</v>
      </c>
      <c r="F122" s="268">
        <v>1988</v>
      </c>
      <c r="G122" s="268">
        <f t="shared" si="1"/>
        <v>22</v>
      </c>
      <c r="H122" t="s">
        <v>3713</v>
      </c>
      <c r="I122" t="s">
        <v>2082</v>
      </c>
      <c r="J122" t="s">
        <v>2044</v>
      </c>
      <c r="K122">
        <v>27</v>
      </c>
      <c r="L122">
        <v>98</v>
      </c>
      <c r="M122" t="s">
        <v>1104</v>
      </c>
      <c r="N122">
        <v>0</v>
      </c>
      <c r="O122" t="s">
        <v>2450</v>
      </c>
      <c r="P122" s="15" t="s">
        <v>2452</v>
      </c>
      <c r="Q122" t="s">
        <v>2435</v>
      </c>
      <c r="R122">
        <v>1</v>
      </c>
      <c r="S122" s="260">
        <v>0.03053240740740741</v>
      </c>
      <c r="U122" s="260">
        <f>P122-S122</f>
        <v>0</v>
      </c>
    </row>
    <row r="123" spans="1:20" ht="12.75">
      <c r="A123" s="13">
        <v>454</v>
      </c>
      <c r="B123" s="8">
        <v>379</v>
      </c>
      <c r="C123" s="8" t="s">
        <v>3577</v>
      </c>
      <c r="D123" s="8" t="s">
        <v>2399</v>
      </c>
      <c r="E123" s="288">
        <v>23455</v>
      </c>
      <c r="F123" s="289">
        <v>1964</v>
      </c>
      <c r="G123" s="290">
        <f t="shared" si="1"/>
        <v>46</v>
      </c>
      <c r="H123" s="8" t="s">
        <v>3713</v>
      </c>
      <c r="I123" s="8" t="s">
        <v>3578</v>
      </c>
      <c r="J123" s="8" t="s">
        <v>2083</v>
      </c>
      <c r="K123" s="8">
        <v>74</v>
      </c>
      <c r="L123" s="8">
        <v>407</v>
      </c>
      <c r="M123" s="8" t="s">
        <v>1104</v>
      </c>
      <c r="N123" s="8">
        <v>0</v>
      </c>
      <c r="O123" s="8" t="s">
        <v>3579</v>
      </c>
      <c r="P123" s="13" t="s">
        <v>3580</v>
      </c>
      <c r="Q123" s="8" t="s">
        <v>3581</v>
      </c>
      <c r="R123">
        <v>1</v>
      </c>
      <c r="S123" s="260">
        <v>0.04515046296296296</v>
      </c>
      <c r="T123" s="260">
        <f>P123-S123</f>
        <v>0</v>
      </c>
    </row>
    <row r="124" spans="1:20" ht="12.75">
      <c r="A124" s="13">
        <v>349</v>
      </c>
      <c r="B124" s="8">
        <v>374</v>
      </c>
      <c r="C124" s="8" t="s">
        <v>3213</v>
      </c>
      <c r="D124" s="8" t="s">
        <v>2106</v>
      </c>
      <c r="E124" s="288">
        <v>19584</v>
      </c>
      <c r="F124" s="290">
        <v>1953</v>
      </c>
      <c r="G124" s="290">
        <f t="shared" si="1"/>
        <v>57</v>
      </c>
      <c r="H124" s="8" t="s">
        <v>3713</v>
      </c>
      <c r="I124" s="8" t="s">
        <v>2082</v>
      </c>
      <c r="J124" s="8" t="s">
        <v>2137</v>
      </c>
      <c r="K124" s="8">
        <v>63</v>
      </c>
      <c r="L124" s="8">
        <v>327</v>
      </c>
      <c r="M124" s="8" t="s">
        <v>1104</v>
      </c>
      <c r="N124" s="8">
        <v>0</v>
      </c>
      <c r="O124" s="8" t="s">
        <v>3214</v>
      </c>
      <c r="P124" s="13" t="s">
        <v>3184</v>
      </c>
      <c r="Q124" s="8" t="s">
        <v>3215</v>
      </c>
      <c r="R124">
        <v>1</v>
      </c>
      <c r="S124" s="260">
        <v>0.037766203703703705</v>
      </c>
      <c r="T124" s="260">
        <f>P124-S124</f>
        <v>0</v>
      </c>
    </row>
    <row r="125" spans="1:21" ht="12.75">
      <c r="A125" s="13">
        <v>203</v>
      </c>
      <c r="B125" s="8">
        <v>380</v>
      </c>
      <c r="C125" s="8" t="s">
        <v>1237</v>
      </c>
      <c r="D125" s="8" t="s">
        <v>2150</v>
      </c>
      <c r="E125" s="288">
        <v>21595</v>
      </c>
      <c r="F125" s="290">
        <v>1959</v>
      </c>
      <c r="G125" s="290">
        <f t="shared" si="1"/>
        <v>51</v>
      </c>
      <c r="H125" s="8" t="s">
        <v>3713</v>
      </c>
      <c r="I125" s="8" t="s">
        <v>2312</v>
      </c>
      <c r="J125" s="8" t="s">
        <v>2137</v>
      </c>
      <c r="K125" s="8">
        <v>36</v>
      </c>
      <c r="L125" s="8">
        <v>194</v>
      </c>
      <c r="M125" s="8" t="s">
        <v>1104</v>
      </c>
      <c r="N125" s="8">
        <v>0</v>
      </c>
      <c r="O125" s="8" t="s">
        <v>2747</v>
      </c>
      <c r="P125" s="13" t="s">
        <v>2736</v>
      </c>
      <c r="Q125" s="8" t="s">
        <v>2748</v>
      </c>
      <c r="R125">
        <v>1</v>
      </c>
      <c r="S125" s="260">
        <v>0.03377314814814815</v>
      </c>
      <c r="U125" s="260">
        <f>P125-S125</f>
        <v>0</v>
      </c>
    </row>
    <row r="126" spans="1:20" ht="12.75">
      <c r="A126" s="13">
        <v>286</v>
      </c>
      <c r="B126" s="8">
        <v>366</v>
      </c>
      <c r="C126" s="8" t="s">
        <v>1239</v>
      </c>
      <c r="D126" s="8" t="s">
        <v>3029</v>
      </c>
      <c r="E126" s="288">
        <v>32771</v>
      </c>
      <c r="F126" s="290">
        <v>1989</v>
      </c>
      <c r="G126" s="290">
        <f t="shared" si="1"/>
        <v>21</v>
      </c>
      <c r="H126" s="8" t="s">
        <v>3713</v>
      </c>
      <c r="I126" s="8" t="s">
        <v>3030</v>
      </c>
      <c r="J126" s="8" t="s">
        <v>2044</v>
      </c>
      <c r="K126" s="8">
        <v>67</v>
      </c>
      <c r="L126" s="8">
        <v>269</v>
      </c>
      <c r="M126" s="8" t="s">
        <v>1104</v>
      </c>
      <c r="N126" s="8">
        <v>0</v>
      </c>
      <c r="O126" s="8" t="s">
        <v>3031</v>
      </c>
      <c r="P126" s="13" t="s">
        <v>3032</v>
      </c>
      <c r="Q126" s="8" t="s">
        <v>2988</v>
      </c>
      <c r="R126">
        <v>1</v>
      </c>
      <c r="S126" s="260">
        <v>0.03605324074074074</v>
      </c>
      <c r="T126" s="260">
        <f>P126-S126</f>
        <v>0</v>
      </c>
    </row>
    <row r="127" spans="1:20" ht="12.75">
      <c r="A127" s="13">
        <v>336</v>
      </c>
      <c r="B127" s="8">
        <v>350</v>
      </c>
      <c r="C127" s="8" t="s">
        <v>1239</v>
      </c>
      <c r="D127" s="8" t="s">
        <v>2067</v>
      </c>
      <c r="E127" s="288">
        <v>34276</v>
      </c>
      <c r="F127" s="290">
        <v>1993</v>
      </c>
      <c r="G127" s="290">
        <f t="shared" si="1"/>
        <v>17</v>
      </c>
      <c r="H127" s="8" t="s">
        <v>3713</v>
      </c>
      <c r="I127" s="8" t="s">
        <v>3030</v>
      </c>
      <c r="J127" s="8" t="s">
        <v>2044</v>
      </c>
      <c r="K127" s="8">
        <v>78</v>
      </c>
      <c r="L127" s="8">
        <v>315</v>
      </c>
      <c r="M127" s="8" t="s">
        <v>1104</v>
      </c>
      <c r="N127" s="8">
        <v>0</v>
      </c>
      <c r="O127" s="8" t="s">
        <v>3179</v>
      </c>
      <c r="P127" s="13" t="s">
        <v>3168</v>
      </c>
      <c r="Q127" s="8" t="s">
        <v>3113</v>
      </c>
      <c r="R127">
        <v>1</v>
      </c>
      <c r="S127" s="260">
        <v>0.0375462962962963</v>
      </c>
      <c r="T127" s="260">
        <f>P127-S127</f>
        <v>0</v>
      </c>
    </row>
    <row r="128" spans="1:20" ht="12.75">
      <c r="A128" s="13">
        <v>236</v>
      </c>
      <c r="B128" s="8">
        <v>466</v>
      </c>
      <c r="C128" s="8" t="s">
        <v>1694</v>
      </c>
      <c r="D128" s="8" t="s">
        <v>2106</v>
      </c>
      <c r="E128" s="288">
        <v>28003</v>
      </c>
      <c r="F128" s="289">
        <v>1976</v>
      </c>
      <c r="G128" s="290">
        <f t="shared" si="1"/>
        <v>34</v>
      </c>
      <c r="H128" s="8" t="s">
        <v>3713</v>
      </c>
      <c r="I128" s="8" t="s">
        <v>2849</v>
      </c>
      <c r="J128" s="8" t="s">
        <v>2050</v>
      </c>
      <c r="K128" s="8">
        <v>67</v>
      </c>
      <c r="L128" s="8">
        <v>223</v>
      </c>
      <c r="M128" s="8" t="s">
        <v>1104</v>
      </c>
      <c r="N128" s="8">
        <v>0</v>
      </c>
      <c r="O128" s="8" t="s">
        <v>2850</v>
      </c>
      <c r="P128" s="13" t="s">
        <v>2851</v>
      </c>
      <c r="Q128" s="8" t="s">
        <v>2852</v>
      </c>
      <c r="R128">
        <v>1</v>
      </c>
      <c r="S128" s="260">
        <v>0.034618055555555555</v>
      </c>
      <c r="T128" s="260">
        <f>P128-S128</f>
        <v>0</v>
      </c>
    </row>
    <row r="129" spans="1:21" ht="12.75">
      <c r="A129" s="13">
        <v>53</v>
      </c>
      <c r="B129" s="8">
        <v>627</v>
      </c>
      <c r="C129" s="8" t="s">
        <v>2276</v>
      </c>
      <c r="D129" s="8" t="s">
        <v>2131</v>
      </c>
      <c r="E129" s="288">
        <v>21807</v>
      </c>
      <c r="F129" s="290">
        <v>1959</v>
      </c>
      <c r="G129" s="290">
        <f t="shared" si="1"/>
        <v>51</v>
      </c>
      <c r="H129" s="8" t="s">
        <v>3713</v>
      </c>
      <c r="I129" s="8" t="s">
        <v>2208</v>
      </c>
      <c r="J129" s="8" t="s">
        <v>2137</v>
      </c>
      <c r="K129" s="8">
        <v>7</v>
      </c>
      <c r="L129" s="8">
        <v>48</v>
      </c>
      <c r="M129" s="8" t="s">
        <v>1104</v>
      </c>
      <c r="N129" s="8">
        <v>0</v>
      </c>
      <c r="O129" s="8" t="s">
        <v>2277</v>
      </c>
      <c r="P129" s="13" t="s">
        <v>2278</v>
      </c>
      <c r="Q129" s="8" t="s">
        <v>2279</v>
      </c>
      <c r="R129">
        <v>1</v>
      </c>
      <c r="S129" s="260">
        <v>0.02872685185185185</v>
      </c>
      <c r="U129" s="260">
        <f>P129-S129</f>
        <v>0</v>
      </c>
    </row>
    <row r="130" spans="1:20" ht="12.75">
      <c r="A130" s="13">
        <v>471</v>
      </c>
      <c r="B130" s="8">
        <v>117</v>
      </c>
      <c r="C130" s="8" t="s">
        <v>3638</v>
      </c>
      <c r="D130" s="8" t="s">
        <v>2255</v>
      </c>
      <c r="E130" s="288">
        <v>28653</v>
      </c>
      <c r="F130" s="289">
        <v>1978</v>
      </c>
      <c r="G130" s="290">
        <f t="shared" si="1"/>
        <v>32</v>
      </c>
      <c r="H130" s="8" t="s">
        <v>3713</v>
      </c>
      <c r="I130" s="8" t="s">
        <v>2163</v>
      </c>
      <c r="J130" s="8" t="s">
        <v>2050</v>
      </c>
      <c r="K130" s="8">
        <v>123</v>
      </c>
      <c r="L130" s="8">
        <v>419</v>
      </c>
      <c r="M130" s="8" t="s">
        <v>1104</v>
      </c>
      <c r="N130" s="8">
        <v>0</v>
      </c>
      <c r="O130" s="8" t="s">
        <v>3639</v>
      </c>
      <c r="P130" s="13" t="s">
        <v>3631</v>
      </c>
      <c r="Q130" s="8" t="s">
        <v>3640</v>
      </c>
      <c r="R130">
        <v>1</v>
      </c>
      <c r="S130" s="260">
        <v>0.04684027777777778</v>
      </c>
      <c r="T130" s="260">
        <f>P130-S130</f>
        <v>0</v>
      </c>
    </row>
    <row r="131" spans="1:21" ht="12.75">
      <c r="A131" s="13">
        <v>55</v>
      </c>
      <c r="B131" s="8">
        <v>557</v>
      </c>
      <c r="C131" s="8" t="s">
        <v>2282</v>
      </c>
      <c r="D131" s="8" t="s">
        <v>2283</v>
      </c>
      <c r="E131" s="288">
        <v>19621</v>
      </c>
      <c r="F131" s="290">
        <v>1953</v>
      </c>
      <c r="G131" s="290">
        <f aca="true" t="shared" si="2" ref="G131:G194">2010-F131</f>
        <v>57</v>
      </c>
      <c r="H131" s="8" t="s">
        <v>250</v>
      </c>
      <c r="I131" s="8" t="s">
        <v>2284</v>
      </c>
      <c r="J131" s="8" t="s">
        <v>2137</v>
      </c>
      <c r="K131" s="8">
        <v>8</v>
      </c>
      <c r="L131" s="8">
        <v>50</v>
      </c>
      <c r="M131" s="8" t="s">
        <v>1104</v>
      </c>
      <c r="N131" s="8">
        <v>0</v>
      </c>
      <c r="O131" s="8" t="s">
        <v>2285</v>
      </c>
      <c r="P131" s="13" t="s">
        <v>2285</v>
      </c>
      <c r="Q131" s="8" t="s">
        <v>2270</v>
      </c>
      <c r="R131">
        <v>1</v>
      </c>
      <c r="S131" s="260">
        <v>0.028807870370370373</v>
      </c>
      <c r="U131" s="260">
        <f>P131-S131</f>
        <v>0</v>
      </c>
    </row>
    <row r="132" spans="1:20" ht="12.75">
      <c r="A132" s="13">
        <v>244</v>
      </c>
      <c r="B132" s="8">
        <v>55</v>
      </c>
      <c r="C132" s="8" t="s">
        <v>1653</v>
      </c>
      <c r="D132" s="8" t="s">
        <v>2248</v>
      </c>
      <c r="E132" s="288">
        <v>32149</v>
      </c>
      <c r="F132" s="290">
        <v>1988</v>
      </c>
      <c r="G132" s="290">
        <f t="shared" si="2"/>
        <v>22</v>
      </c>
      <c r="H132" s="8" t="s">
        <v>3713</v>
      </c>
      <c r="I132" s="8" t="s">
        <v>2915</v>
      </c>
      <c r="J132" s="8" t="s">
        <v>2044</v>
      </c>
      <c r="K132" s="8">
        <v>57</v>
      </c>
      <c r="L132" s="8">
        <v>231</v>
      </c>
      <c r="M132" s="8" t="s">
        <v>1104</v>
      </c>
      <c r="N132" s="8">
        <v>0</v>
      </c>
      <c r="O132" s="8" t="s">
        <v>2916</v>
      </c>
      <c r="P132" s="13" t="s">
        <v>2864</v>
      </c>
      <c r="Q132" s="8" t="s">
        <v>2917</v>
      </c>
      <c r="R132">
        <v>1</v>
      </c>
      <c r="S132" s="260">
        <v>0.03481481481481481</v>
      </c>
      <c r="T132" s="260">
        <f>P132-S132</f>
        <v>0</v>
      </c>
    </row>
    <row r="133" spans="1:20" ht="12.75">
      <c r="A133" s="13">
        <v>260</v>
      </c>
      <c r="B133" s="8">
        <v>312</v>
      </c>
      <c r="C133" s="8" t="s">
        <v>1653</v>
      </c>
      <c r="D133" s="8" t="s">
        <v>2191</v>
      </c>
      <c r="E133" s="288">
        <v>30030</v>
      </c>
      <c r="F133" s="290">
        <v>1982</v>
      </c>
      <c r="G133" s="290">
        <f t="shared" si="2"/>
        <v>28</v>
      </c>
      <c r="H133" s="8" t="s">
        <v>3713</v>
      </c>
      <c r="I133" s="8" t="s">
        <v>2957</v>
      </c>
      <c r="J133" s="8" t="s">
        <v>2044</v>
      </c>
      <c r="K133" s="8">
        <v>62</v>
      </c>
      <c r="L133" s="8">
        <v>245</v>
      </c>
      <c r="M133" s="8" t="s">
        <v>1104</v>
      </c>
      <c r="N133" s="8">
        <v>0</v>
      </c>
      <c r="O133" s="8" t="s">
        <v>2958</v>
      </c>
      <c r="P133" s="13" t="s">
        <v>2959</v>
      </c>
      <c r="Q133" s="8" t="s">
        <v>2960</v>
      </c>
      <c r="R133">
        <v>1</v>
      </c>
      <c r="S133" s="260">
        <v>0.03534722222222222</v>
      </c>
      <c r="T133" s="260">
        <f>P133-S133</f>
        <v>0</v>
      </c>
    </row>
    <row r="134" spans="1:21" ht="12.75">
      <c r="A134" s="13">
        <v>48</v>
      </c>
      <c r="B134" s="8">
        <v>677</v>
      </c>
      <c r="C134" s="8" t="s">
        <v>2254</v>
      </c>
      <c r="D134" s="8" t="s">
        <v>2255</v>
      </c>
      <c r="E134" s="288">
        <v>30458</v>
      </c>
      <c r="F134" s="290">
        <v>1983</v>
      </c>
      <c r="G134" s="290">
        <f t="shared" si="2"/>
        <v>27</v>
      </c>
      <c r="H134" s="8" t="s">
        <v>3713</v>
      </c>
      <c r="I134" s="8" t="s">
        <v>2256</v>
      </c>
      <c r="J134" s="8" t="s">
        <v>2044</v>
      </c>
      <c r="K134" s="8">
        <v>15</v>
      </c>
      <c r="L134" s="8">
        <v>43</v>
      </c>
      <c r="M134" s="8" t="s">
        <v>1104</v>
      </c>
      <c r="N134" s="8">
        <v>0</v>
      </c>
      <c r="O134" s="8" t="s">
        <v>2257</v>
      </c>
      <c r="P134" s="13" t="s">
        <v>2257</v>
      </c>
      <c r="Q134" s="8" t="s">
        <v>2258</v>
      </c>
      <c r="R134">
        <v>1</v>
      </c>
      <c r="S134" s="260">
        <v>0.02847222222222222</v>
      </c>
      <c r="U134" s="260">
        <f>P134-S134</f>
        <v>0</v>
      </c>
    </row>
    <row r="135" spans="1:21" ht="12.75">
      <c r="A135" s="13">
        <v>59</v>
      </c>
      <c r="B135" s="8">
        <v>330</v>
      </c>
      <c r="C135" s="8" t="s">
        <v>1588</v>
      </c>
      <c r="D135" s="8" t="s">
        <v>2058</v>
      </c>
      <c r="E135" s="288">
        <v>34263</v>
      </c>
      <c r="F135" s="290">
        <v>1993</v>
      </c>
      <c r="G135" s="290">
        <f t="shared" si="2"/>
        <v>17</v>
      </c>
      <c r="H135" s="8" t="s">
        <v>3713</v>
      </c>
      <c r="I135" s="8" t="s">
        <v>2294</v>
      </c>
      <c r="J135" s="8" t="s">
        <v>2044</v>
      </c>
      <c r="K135" s="8">
        <v>18</v>
      </c>
      <c r="L135" s="8">
        <v>54</v>
      </c>
      <c r="M135" s="8" t="s">
        <v>1104</v>
      </c>
      <c r="N135" s="8">
        <v>0</v>
      </c>
      <c r="O135" s="8" t="s">
        <v>2297</v>
      </c>
      <c r="P135" s="13" t="s">
        <v>2298</v>
      </c>
      <c r="Q135" s="8" t="s">
        <v>2296</v>
      </c>
      <c r="R135">
        <v>1</v>
      </c>
      <c r="S135" s="260">
        <v>0.029108796296296296</v>
      </c>
      <c r="U135" s="260">
        <f>P135-S135</f>
        <v>0</v>
      </c>
    </row>
    <row r="136" spans="1:21" ht="12.75">
      <c r="A136" s="13">
        <v>63</v>
      </c>
      <c r="B136" s="8">
        <v>442</v>
      </c>
      <c r="C136" s="8" t="s">
        <v>1588</v>
      </c>
      <c r="D136" s="8" t="s">
        <v>2058</v>
      </c>
      <c r="E136" s="288">
        <v>33092</v>
      </c>
      <c r="F136" s="290">
        <v>1990</v>
      </c>
      <c r="G136" s="290">
        <f t="shared" si="2"/>
        <v>20</v>
      </c>
      <c r="H136" s="8" t="s">
        <v>3713</v>
      </c>
      <c r="I136" s="8" t="s">
        <v>2309</v>
      </c>
      <c r="J136" s="8" t="s">
        <v>2044</v>
      </c>
      <c r="K136" s="8">
        <v>20</v>
      </c>
      <c r="L136" s="8">
        <v>58</v>
      </c>
      <c r="M136" s="8" t="s">
        <v>1104</v>
      </c>
      <c r="N136" s="8">
        <v>0</v>
      </c>
      <c r="O136" s="8" t="s">
        <v>2307</v>
      </c>
      <c r="P136" s="13" t="s">
        <v>2310</v>
      </c>
      <c r="Q136" s="8" t="s">
        <v>2311</v>
      </c>
      <c r="R136">
        <v>1</v>
      </c>
      <c r="S136" s="260">
        <v>0.02922453703703704</v>
      </c>
      <c r="U136" s="260">
        <f>P136-S136</f>
        <v>0</v>
      </c>
    </row>
    <row r="137" spans="1:21" ht="12.75">
      <c r="A137" s="13">
        <v>217</v>
      </c>
      <c r="B137" s="8">
        <v>276</v>
      </c>
      <c r="C137" s="8" t="s">
        <v>1588</v>
      </c>
      <c r="D137" s="8" t="s">
        <v>2787</v>
      </c>
      <c r="E137" s="288">
        <v>29415</v>
      </c>
      <c r="F137" s="290">
        <v>1980</v>
      </c>
      <c r="G137" s="290">
        <f t="shared" si="2"/>
        <v>30</v>
      </c>
      <c r="H137" s="8" t="s">
        <v>3713</v>
      </c>
      <c r="I137" s="8" t="s">
        <v>2788</v>
      </c>
      <c r="J137" s="8" t="s">
        <v>2050</v>
      </c>
      <c r="K137" s="8">
        <v>64</v>
      </c>
      <c r="L137" s="8">
        <v>208</v>
      </c>
      <c r="M137" s="8" t="s">
        <v>1104</v>
      </c>
      <c r="N137" s="8">
        <v>0</v>
      </c>
      <c r="O137" s="8" t="s">
        <v>2789</v>
      </c>
      <c r="P137" s="13" t="s">
        <v>2790</v>
      </c>
      <c r="Q137" s="8" t="s">
        <v>2459</v>
      </c>
      <c r="R137">
        <v>1</v>
      </c>
      <c r="S137" s="260">
        <v>0.034305555555555554</v>
      </c>
      <c r="U137" s="260">
        <f>P137-S137</f>
        <v>0</v>
      </c>
    </row>
    <row r="138" spans="1:21" ht="12.75">
      <c r="A138" s="292">
        <v>434</v>
      </c>
      <c r="B138" s="257">
        <v>493</v>
      </c>
      <c r="C138" s="257" t="s">
        <v>3509</v>
      </c>
      <c r="D138" s="257" t="s">
        <v>2378</v>
      </c>
      <c r="E138" s="291">
        <v>30963</v>
      </c>
      <c r="F138" s="289">
        <v>1984</v>
      </c>
      <c r="G138" s="290">
        <f t="shared" si="2"/>
        <v>26</v>
      </c>
      <c r="H138" s="257" t="s">
        <v>3713</v>
      </c>
      <c r="I138" s="257" t="s">
        <v>2163</v>
      </c>
      <c r="J138" s="257" t="s">
        <v>2093</v>
      </c>
      <c r="K138" s="257">
        <v>13</v>
      </c>
      <c r="L138" s="257">
        <v>0</v>
      </c>
      <c r="M138" s="257" t="s">
        <v>1103</v>
      </c>
      <c r="N138" s="257">
        <v>40</v>
      </c>
      <c r="O138" s="257" t="s">
        <v>3507</v>
      </c>
      <c r="P138" s="292" t="s">
        <v>3505</v>
      </c>
      <c r="Q138" s="257" t="s">
        <v>3510</v>
      </c>
      <c r="R138" s="246">
        <v>1</v>
      </c>
      <c r="S138" s="274">
        <v>0.042835648148148144</v>
      </c>
      <c r="T138" s="260">
        <f>P138-S138</f>
        <v>0</v>
      </c>
      <c r="U138" s="246"/>
    </row>
    <row r="139" spans="1:20" ht="12.75">
      <c r="A139" s="13">
        <v>461</v>
      </c>
      <c r="B139" s="8">
        <v>672</v>
      </c>
      <c r="C139" s="8" t="s">
        <v>3605</v>
      </c>
      <c r="D139" s="8" t="s">
        <v>2067</v>
      </c>
      <c r="E139" s="288">
        <v>21776</v>
      </c>
      <c r="F139" s="290">
        <v>1959</v>
      </c>
      <c r="G139" s="290">
        <f t="shared" si="2"/>
        <v>51</v>
      </c>
      <c r="H139" s="8" t="s">
        <v>3713</v>
      </c>
      <c r="I139" s="8" t="s">
        <v>2238</v>
      </c>
      <c r="J139" s="8" t="s">
        <v>2137</v>
      </c>
      <c r="K139" s="8">
        <v>83</v>
      </c>
      <c r="L139" s="8">
        <v>413</v>
      </c>
      <c r="M139" s="8" t="s">
        <v>1104</v>
      </c>
      <c r="N139" s="8">
        <v>0</v>
      </c>
      <c r="O139" s="8" t="s">
        <v>3606</v>
      </c>
      <c r="P139" s="13" t="s">
        <v>3607</v>
      </c>
      <c r="Q139" s="8" t="s">
        <v>3608</v>
      </c>
      <c r="R139">
        <v>1</v>
      </c>
      <c r="S139" s="260">
        <v>0.04576388888888889</v>
      </c>
      <c r="T139" s="260">
        <f>P139-S139</f>
        <v>0</v>
      </c>
    </row>
    <row r="140" spans="1:21" ht="12.75">
      <c r="A140" s="13">
        <v>121</v>
      </c>
      <c r="B140" s="8">
        <v>490</v>
      </c>
      <c r="C140" s="8" t="s">
        <v>2501</v>
      </c>
      <c r="D140" s="8" t="s">
        <v>2283</v>
      </c>
      <c r="E140" s="288">
        <v>18123</v>
      </c>
      <c r="F140" s="290">
        <v>1949</v>
      </c>
      <c r="G140" s="290">
        <f t="shared" si="2"/>
        <v>61</v>
      </c>
      <c r="H140" s="8" t="s">
        <v>3713</v>
      </c>
      <c r="I140" s="8" t="s">
        <v>2502</v>
      </c>
      <c r="J140" s="8" t="s">
        <v>2395</v>
      </c>
      <c r="K140" s="8">
        <v>3</v>
      </c>
      <c r="L140" s="8">
        <v>113</v>
      </c>
      <c r="M140" s="8" t="s">
        <v>1104</v>
      </c>
      <c r="N140" s="8">
        <v>0</v>
      </c>
      <c r="O140" s="8" t="s">
        <v>2503</v>
      </c>
      <c r="P140" s="13" t="s">
        <v>2504</v>
      </c>
      <c r="Q140" s="8" t="s">
        <v>2447</v>
      </c>
      <c r="R140">
        <v>1</v>
      </c>
      <c r="S140" s="260">
        <v>0.03149305555555556</v>
      </c>
      <c r="U140" s="260">
        <f>P140-S140</f>
        <v>0</v>
      </c>
    </row>
    <row r="141" spans="1:21" ht="12.75">
      <c r="A141" s="13">
        <v>27</v>
      </c>
      <c r="B141" s="8">
        <v>94</v>
      </c>
      <c r="C141" s="8" t="s">
        <v>1498</v>
      </c>
      <c r="D141" s="8" t="s">
        <v>2067</v>
      </c>
      <c r="E141" s="288">
        <v>29391</v>
      </c>
      <c r="F141" s="293">
        <v>1980</v>
      </c>
      <c r="G141" s="290">
        <f t="shared" si="2"/>
        <v>30</v>
      </c>
      <c r="H141" s="8" t="s">
        <v>3713</v>
      </c>
      <c r="I141" s="8" t="s">
        <v>2166</v>
      </c>
      <c r="J141" s="8" t="s">
        <v>2050</v>
      </c>
      <c r="K141" s="8">
        <v>7</v>
      </c>
      <c r="L141" s="8">
        <v>24</v>
      </c>
      <c r="M141" s="8" t="s">
        <v>1104</v>
      </c>
      <c r="N141" s="8">
        <v>0</v>
      </c>
      <c r="O141" s="8" t="s">
        <v>2167</v>
      </c>
      <c r="P141" s="13" t="s">
        <v>2165</v>
      </c>
      <c r="Q141" s="8" t="s">
        <v>2168</v>
      </c>
      <c r="R141">
        <v>1</v>
      </c>
      <c r="S141" s="260">
        <v>0.02701388888888889</v>
      </c>
      <c r="U141" s="260">
        <f>P141-S141</f>
        <v>0</v>
      </c>
    </row>
    <row r="142" spans="1:20" ht="12.75">
      <c r="A142" s="13">
        <v>380</v>
      </c>
      <c r="B142" s="8">
        <v>639</v>
      </c>
      <c r="C142" s="8" t="s">
        <v>1927</v>
      </c>
      <c r="D142" s="8" t="s">
        <v>3308</v>
      </c>
      <c r="E142" s="288">
        <v>32185</v>
      </c>
      <c r="F142" s="290">
        <v>1988</v>
      </c>
      <c r="G142" s="290">
        <f t="shared" si="2"/>
        <v>22</v>
      </c>
      <c r="H142" s="8" t="s">
        <v>3713</v>
      </c>
      <c r="I142" s="8" t="s">
        <v>3309</v>
      </c>
      <c r="J142" s="8" t="s">
        <v>2044</v>
      </c>
      <c r="K142" s="8">
        <v>83</v>
      </c>
      <c r="L142" s="8">
        <v>354</v>
      </c>
      <c r="M142" s="8" t="s">
        <v>1104</v>
      </c>
      <c r="N142" s="8">
        <v>0</v>
      </c>
      <c r="O142" s="8" t="s">
        <v>3310</v>
      </c>
      <c r="P142" s="13" t="s">
        <v>3311</v>
      </c>
      <c r="Q142" s="8" t="s">
        <v>3220</v>
      </c>
      <c r="R142">
        <v>1</v>
      </c>
      <c r="S142" s="260">
        <v>0.03916666666666666</v>
      </c>
      <c r="T142" s="260">
        <f>P142-S142</f>
        <v>0</v>
      </c>
    </row>
    <row r="143" spans="1:21" ht="12.75">
      <c r="A143" s="13">
        <v>114</v>
      </c>
      <c r="B143" s="8">
        <v>469</v>
      </c>
      <c r="C143" s="8" t="s">
        <v>59</v>
      </c>
      <c r="D143" s="8" t="s">
        <v>2158</v>
      </c>
      <c r="E143" s="288">
        <v>27305</v>
      </c>
      <c r="F143" s="290">
        <v>1974</v>
      </c>
      <c r="G143" s="290">
        <f t="shared" si="2"/>
        <v>36</v>
      </c>
      <c r="H143" s="8" t="s">
        <v>3713</v>
      </c>
      <c r="I143" s="8" t="s">
        <v>2479</v>
      </c>
      <c r="J143" s="8" t="s">
        <v>2050</v>
      </c>
      <c r="K143" s="8">
        <v>32</v>
      </c>
      <c r="L143" s="8">
        <v>106</v>
      </c>
      <c r="M143" s="8" t="s">
        <v>1104</v>
      </c>
      <c r="N143" s="8">
        <v>0</v>
      </c>
      <c r="O143" s="8" t="s">
        <v>2480</v>
      </c>
      <c r="P143" s="13" t="s">
        <v>2475</v>
      </c>
      <c r="Q143" s="8" t="s">
        <v>2481</v>
      </c>
      <c r="R143">
        <v>1</v>
      </c>
      <c r="S143" s="260">
        <v>0.031180555555555555</v>
      </c>
      <c r="U143" s="260">
        <f>P143-S143</f>
        <v>0</v>
      </c>
    </row>
    <row r="144" spans="1:20" ht="12.75">
      <c r="A144" s="13">
        <v>291</v>
      </c>
      <c r="B144" s="8">
        <v>125</v>
      </c>
      <c r="C144" s="8" t="s">
        <v>59</v>
      </c>
      <c r="D144" s="8" t="s">
        <v>3034</v>
      </c>
      <c r="E144" s="288">
        <v>18793</v>
      </c>
      <c r="F144" s="290">
        <v>1951</v>
      </c>
      <c r="G144" s="290">
        <f t="shared" si="2"/>
        <v>59</v>
      </c>
      <c r="H144" s="8" t="s">
        <v>3713</v>
      </c>
      <c r="I144" s="8" t="s">
        <v>2407</v>
      </c>
      <c r="J144" s="8" t="s">
        <v>2137</v>
      </c>
      <c r="K144" s="8">
        <v>54</v>
      </c>
      <c r="L144" s="8">
        <v>273</v>
      </c>
      <c r="M144" s="8" t="s">
        <v>1104</v>
      </c>
      <c r="N144" s="8">
        <v>0</v>
      </c>
      <c r="O144" s="8" t="s">
        <v>3049</v>
      </c>
      <c r="P144" s="13" t="s">
        <v>3050</v>
      </c>
      <c r="Q144" s="8" t="s">
        <v>3051</v>
      </c>
      <c r="R144">
        <v>1</v>
      </c>
      <c r="S144" s="260">
        <v>0.036284722222222225</v>
      </c>
      <c r="T144" s="260">
        <f>P144-S144</f>
        <v>0</v>
      </c>
    </row>
    <row r="145" spans="1:20" ht="12.75">
      <c r="A145" s="13">
        <v>399</v>
      </c>
      <c r="B145" s="8">
        <v>207</v>
      </c>
      <c r="C145" s="8" t="s">
        <v>1759</v>
      </c>
      <c r="D145" s="8" t="s">
        <v>2067</v>
      </c>
      <c r="E145" s="288">
        <v>26438</v>
      </c>
      <c r="F145" s="290">
        <v>1972</v>
      </c>
      <c r="G145" s="290">
        <f t="shared" si="2"/>
        <v>38</v>
      </c>
      <c r="H145" s="8" t="s">
        <v>3713</v>
      </c>
      <c r="I145" s="8" t="s">
        <v>3383</v>
      </c>
      <c r="J145" s="8" t="s">
        <v>2050</v>
      </c>
      <c r="K145" s="8">
        <v>106</v>
      </c>
      <c r="L145" s="8">
        <v>369</v>
      </c>
      <c r="M145" s="8" t="s">
        <v>1104</v>
      </c>
      <c r="N145" s="8">
        <v>0</v>
      </c>
      <c r="O145" s="8" t="s">
        <v>3384</v>
      </c>
      <c r="P145" s="13" t="s">
        <v>3385</v>
      </c>
      <c r="Q145" s="8" t="s">
        <v>3386</v>
      </c>
      <c r="R145">
        <v>1</v>
      </c>
      <c r="S145" s="260">
        <v>0.04054398148148148</v>
      </c>
      <c r="T145" s="260">
        <f>P145-S145</f>
        <v>0</v>
      </c>
    </row>
    <row r="146" spans="1:20" ht="12.75">
      <c r="A146" s="13">
        <v>414</v>
      </c>
      <c r="B146" s="8">
        <v>473</v>
      </c>
      <c r="C146" s="8" t="s">
        <v>3435</v>
      </c>
      <c r="D146" s="8" t="s">
        <v>2158</v>
      </c>
      <c r="E146" s="288">
        <v>24840</v>
      </c>
      <c r="F146" s="290">
        <v>1968</v>
      </c>
      <c r="G146" s="290">
        <f t="shared" si="2"/>
        <v>42</v>
      </c>
      <c r="H146" s="8" t="s">
        <v>3713</v>
      </c>
      <c r="I146" s="8" t="s">
        <v>3436</v>
      </c>
      <c r="J146" s="8" t="s">
        <v>2083</v>
      </c>
      <c r="K146" s="8">
        <v>71</v>
      </c>
      <c r="L146" s="8">
        <v>382</v>
      </c>
      <c r="M146" s="8" t="s">
        <v>1104</v>
      </c>
      <c r="N146" s="8">
        <v>0</v>
      </c>
      <c r="O146" s="8" t="s">
        <v>3437</v>
      </c>
      <c r="P146" s="13" t="s">
        <v>3438</v>
      </c>
      <c r="Q146" s="8" t="s">
        <v>3439</v>
      </c>
      <c r="R146">
        <v>1</v>
      </c>
      <c r="S146" s="260">
        <v>0.041608796296296297</v>
      </c>
      <c r="T146" s="260">
        <f>P146-S146</f>
        <v>0</v>
      </c>
    </row>
    <row r="147" spans="1:21" ht="12.75">
      <c r="A147" s="13">
        <v>7</v>
      </c>
      <c r="B147" s="8">
        <v>7</v>
      </c>
      <c r="C147" s="8" t="s">
        <v>3706</v>
      </c>
      <c r="D147" s="8" t="s">
        <v>2071</v>
      </c>
      <c r="E147" s="288">
        <v>27998</v>
      </c>
      <c r="F147" s="290">
        <v>1976</v>
      </c>
      <c r="G147" s="290">
        <f t="shared" si="2"/>
        <v>34</v>
      </c>
      <c r="H147" s="8" t="s">
        <v>3713</v>
      </c>
      <c r="I147" s="8" t="s">
        <v>2072</v>
      </c>
      <c r="J147" s="8" t="s">
        <v>2050</v>
      </c>
      <c r="K147" s="8">
        <v>2</v>
      </c>
      <c r="L147" s="8">
        <v>7</v>
      </c>
      <c r="M147" s="8" t="s">
        <v>1104</v>
      </c>
      <c r="N147" s="8">
        <v>0</v>
      </c>
      <c r="O147" s="8" t="s">
        <v>2073</v>
      </c>
      <c r="P147" s="13" t="s">
        <v>2074</v>
      </c>
      <c r="Q147" s="294" t="s">
        <v>2075</v>
      </c>
      <c r="R147">
        <v>1</v>
      </c>
      <c r="S147" s="260">
        <v>0.02440972222222222</v>
      </c>
      <c r="U147" s="260">
        <f>P147-S147</f>
        <v>0</v>
      </c>
    </row>
    <row r="148" spans="1:20" ht="12.75">
      <c r="A148" s="13">
        <v>428</v>
      </c>
      <c r="B148" s="8">
        <v>343</v>
      </c>
      <c r="C148" s="8" t="s">
        <v>3706</v>
      </c>
      <c r="D148" s="8" t="s">
        <v>2067</v>
      </c>
      <c r="E148" s="288">
        <v>18283</v>
      </c>
      <c r="F148" s="290">
        <v>1950</v>
      </c>
      <c r="G148" s="290">
        <f t="shared" si="2"/>
        <v>60</v>
      </c>
      <c r="H148" s="8" t="s">
        <v>3713</v>
      </c>
      <c r="I148" s="8" t="s">
        <v>2072</v>
      </c>
      <c r="J148" s="8" t="s">
        <v>2395</v>
      </c>
      <c r="K148" s="8">
        <v>31</v>
      </c>
      <c r="L148" s="8">
        <v>390</v>
      </c>
      <c r="M148" s="8" t="s">
        <v>1104</v>
      </c>
      <c r="N148" s="8">
        <v>0</v>
      </c>
      <c r="O148" s="8" t="s">
        <v>3487</v>
      </c>
      <c r="P148" s="13" t="s">
        <v>3488</v>
      </c>
      <c r="Q148" s="8" t="s">
        <v>3489</v>
      </c>
      <c r="R148">
        <v>1</v>
      </c>
      <c r="S148" s="260">
        <v>0.04253472222222222</v>
      </c>
      <c r="T148" s="260">
        <f>P148-S148</f>
        <v>0</v>
      </c>
    </row>
    <row r="149" spans="1:20" ht="12.75">
      <c r="A149" s="13">
        <v>466</v>
      </c>
      <c r="B149" s="8">
        <v>540</v>
      </c>
      <c r="C149" s="8" t="s">
        <v>3622</v>
      </c>
      <c r="D149" s="8" t="s">
        <v>2416</v>
      </c>
      <c r="E149" s="288">
        <v>27960</v>
      </c>
      <c r="F149" s="290">
        <v>1976</v>
      </c>
      <c r="G149" s="290">
        <f t="shared" si="2"/>
        <v>34</v>
      </c>
      <c r="H149" s="8" t="s">
        <v>3713</v>
      </c>
      <c r="I149" s="8" t="s">
        <v>2568</v>
      </c>
      <c r="J149" s="8" t="s">
        <v>2050</v>
      </c>
      <c r="K149" s="8">
        <v>121</v>
      </c>
      <c r="L149" s="8">
        <v>416</v>
      </c>
      <c r="M149" s="8" t="s">
        <v>1104</v>
      </c>
      <c r="N149" s="8">
        <v>0</v>
      </c>
      <c r="O149" s="8" t="s">
        <v>3623</v>
      </c>
      <c r="P149" s="13" t="s">
        <v>3624</v>
      </c>
      <c r="Q149" s="8" t="s">
        <v>3625</v>
      </c>
      <c r="R149">
        <v>1</v>
      </c>
      <c r="S149" s="260">
        <v>0.04642361111111112</v>
      </c>
      <c r="T149" s="260">
        <f>P149-S149</f>
        <v>0</v>
      </c>
    </row>
    <row r="150" spans="1:21" ht="12.75">
      <c r="A150" s="13">
        <v>180</v>
      </c>
      <c r="B150" s="8">
        <v>539</v>
      </c>
      <c r="C150" s="8" t="s">
        <v>2683</v>
      </c>
      <c r="D150" s="8" t="s">
        <v>2067</v>
      </c>
      <c r="E150" s="288">
        <v>27002</v>
      </c>
      <c r="F150" s="290">
        <v>1973</v>
      </c>
      <c r="G150" s="290">
        <f t="shared" si="2"/>
        <v>37</v>
      </c>
      <c r="H150" s="8" t="s">
        <v>3713</v>
      </c>
      <c r="I150" s="295" t="s">
        <v>2170</v>
      </c>
      <c r="J150" s="8" t="s">
        <v>2050</v>
      </c>
      <c r="K150" s="8">
        <v>51</v>
      </c>
      <c r="L150" s="8">
        <v>171</v>
      </c>
      <c r="M150" s="8" t="s">
        <v>1104</v>
      </c>
      <c r="N150" s="8">
        <v>0</v>
      </c>
      <c r="O150" s="8" t="s">
        <v>2684</v>
      </c>
      <c r="P150" s="13" t="s">
        <v>2658</v>
      </c>
      <c r="Q150" s="8" t="s">
        <v>2685</v>
      </c>
      <c r="R150">
        <v>1</v>
      </c>
      <c r="S150" s="260">
        <v>0.032962962962962965</v>
      </c>
      <c r="U150" s="260">
        <f>P150-S150</f>
        <v>0</v>
      </c>
    </row>
    <row r="151" spans="1:21" ht="12.75">
      <c r="A151" s="13">
        <v>147</v>
      </c>
      <c r="B151" s="8">
        <v>114</v>
      </c>
      <c r="C151" s="8" t="s">
        <v>2586</v>
      </c>
      <c r="D151" s="8" t="s">
        <v>1142</v>
      </c>
      <c r="E151" s="288">
        <v>18318</v>
      </c>
      <c r="F151" s="290">
        <v>1950</v>
      </c>
      <c r="G151" s="290">
        <f t="shared" si="2"/>
        <v>60</v>
      </c>
      <c r="H151" s="8" t="s">
        <v>3713</v>
      </c>
      <c r="I151" s="8" t="s">
        <v>2587</v>
      </c>
      <c r="J151" s="8" t="s">
        <v>2395</v>
      </c>
      <c r="K151" s="8">
        <v>6</v>
      </c>
      <c r="L151" s="8">
        <v>139</v>
      </c>
      <c r="M151" s="8" t="s">
        <v>1104</v>
      </c>
      <c r="N151" s="8">
        <v>0</v>
      </c>
      <c r="O151" s="8" t="s">
        <v>2588</v>
      </c>
      <c r="P151" s="13" t="s">
        <v>2588</v>
      </c>
      <c r="Q151" s="8" t="s">
        <v>2589</v>
      </c>
      <c r="R151">
        <v>1</v>
      </c>
      <c r="S151" s="260">
        <v>0.03236111111111111</v>
      </c>
      <c r="U151" s="260">
        <f>P151-S151</f>
        <v>0</v>
      </c>
    </row>
    <row r="152" spans="1:21" ht="12.75">
      <c r="A152" s="292">
        <v>232</v>
      </c>
      <c r="B152" s="257">
        <v>584</v>
      </c>
      <c r="C152" s="257" t="s">
        <v>2834</v>
      </c>
      <c r="D152" s="257" t="s">
        <v>2378</v>
      </c>
      <c r="E152" s="291">
        <v>28224</v>
      </c>
      <c r="F152" s="289">
        <v>1977</v>
      </c>
      <c r="G152" s="290">
        <f t="shared" si="2"/>
        <v>33</v>
      </c>
      <c r="H152" s="257" t="s">
        <v>3713</v>
      </c>
      <c r="I152" s="257" t="s">
        <v>2796</v>
      </c>
      <c r="J152" s="257" t="s">
        <v>2232</v>
      </c>
      <c r="K152" s="257">
        <v>3</v>
      </c>
      <c r="L152" s="257">
        <v>0</v>
      </c>
      <c r="M152" s="257" t="s">
        <v>1103</v>
      </c>
      <c r="N152" s="257">
        <v>12</v>
      </c>
      <c r="O152" s="257" t="s">
        <v>2832</v>
      </c>
      <c r="P152" s="292" t="s">
        <v>2835</v>
      </c>
      <c r="Q152" s="257" t="s">
        <v>2836</v>
      </c>
      <c r="R152" s="246">
        <v>1</v>
      </c>
      <c r="S152" s="274">
        <v>0.034583333333333334</v>
      </c>
      <c r="T152" s="260">
        <f>P152-S152</f>
        <v>0</v>
      </c>
      <c r="U152" s="246"/>
    </row>
    <row r="153" spans="1:21" ht="12.75">
      <c r="A153" s="292">
        <v>451</v>
      </c>
      <c r="B153" s="257">
        <v>481</v>
      </c>
      <c r="C153" s="257" t="s">
        <v>3565</v>
      </c>
      <c r="D153" s="257" t="s">
        <v>2122</v>
      </c>
      <c r="E153" s="291">
        <v>28114</v>
      </c>
      <c r="F153" s="289">
        <v>1976</v>
      </c>
      <c r="G153" s="290">
        <f t="shared" si="2"/>
        <v>34</v>
      </c>
      <c r="H153" s="257" t="s">
        <v>3713</v>
      </c>
      <c r="I153" s="257" t="s">
        <v>2082</v>
      </c>
      <c r="J153" s="257" t="s">
        <v>2232</v>
      </c>
      <c r="K153" s="257">
        <v>13</v>
      </c>
      <c r="L153" s="257">
        <v>0</v>
      </c>
      <c r="M153" s="257" t="s">
        <v>1103</v>
      </c>
      <c r="N153" s="257">
        <v>46</v>
      </c>
      <c r="O153" s="257" t="s">
        <v>3566</v>
      </c>
      <c r="P153" s="292" t="s">
        <v>3567</v>
      </c>
      <c r="Q153" s="257" t="s">
        <v>3568</v>
      </c>
      <c r="R153" s="246">
        <v>1</v>
      </c>
      <c r="S153" s="274">
        <v>0.044652777777777784</v>
      </c>
      <c r="T153" s="260">
        <f>P153-S153</f>
        <v>0</v>
      </c>
      <c r="U153" s="246"/>
    </row>
    <row r="154" spans="1:21" ht="12.75">
      <c r="A154" s="13">
        <v>193</v>
      </c>
      <c r="B154" s="8">
        <v>479</v>
      </c>
      <c r="C154" s="8" t="s">
        <v>2724</v>
      </c>
      <c r="D154" s="8" t="s">
        <v>2248</v>
      </c>
      <c r="E154" s="288">
        <v>28106</v>
      </c>
      <c r="F154" s="290">
        <v>1976</v>
      </c>
      <c r="G154" s="290">
        <f t="shared" si="2"/>
        <v>34</v>
      </c>
      <c r="H154" s="8" t="s">
        <v>3713</v>
      </c>
      <c r="I154" s="8" t="s">
        <v>2082</v>
      </c>
      <c r="J154" s="8" t="s">
        <v>2050</v>
      </c>
      <c r="K154" s="8">
        <v>57</v>
      </c>
      <c r="L154" s="8">
        <v>184</v>
      </c>
      <c r="M154" s="8" t="s">
        <v>1104</v>
      </c>
      <c r="N154" s="8">
        <v>0</v>
      </c>
      <c r="O154" s="8" t="s">
        <v>2725</v>
      </c>
      <c r="P154" s="13" t="s">
        <v>2718</v>
      </c>
      <c r="Q154" s="8" t="s">
        <v>2726</v>
      </c>
      <c r="R154">
        <v>1</v>
      </c>
      <c r="S154" s="260">
        <v>0.03363425925925926</v>
      </c>
      <c r="U154" s="260">
        <f>P154-S154</f>
        <v>0</v>
      </c>
    </row>
    <row r="155" spans="1:20" ht="12.75">
      <c r="A155" s="13">
        <v>328</v>
      </c>
      <c r="B155" s="8">
        <v>204</v>
      </c>
      <c r="C155" s="8" t="s">
        <v>1869</v>
      </c>
      <c r="D155" s="8" t="s">
        <v>1614</v>
      </c>
      <c r="E155" s="288">
        <v>23554</v>
      </c>
      <c r="F155" s="290">
        <v>1964</v>
      </c>
      <c r="G155" s="290">
        <f t="shared" si="2"/>
        <v>46</v>
      </c>
      <c r="H155" s="8" t="s">
        <v>3713</v>
      </c>
      <c r="I155" s="8" t="s">
        <v>3080</v>
      </c>
      <c r="J155" s="8" t="s">
        <v>2083</v>
      </c>
      <c r="K155" s="8">
        <v>62</v>
      </c>
      <c r="L155" s="8">
        <v>307</v>
      </c>
      <c r="M155" s="8" t="s">
        <v>1104</v>
      </c>
      <c r="N155" s="8">
        <v>0</v>
      </c>
      <c r="O155" s="8" t="s">
        <v>3157</v>
      </c>
      <c r="P155" s="13" t="s">
        <v>3158</v>
      </c>
      <c r="Q155" s="8" t="s">
        <v>3159</v>
      </c>
      <c r="R155">
        <v>1</v>
      </c>
      <c r="S155" s="260">
        <v>0.0375</v>
      </c>
      <c r="T155" s="260">
        <f>P155-S155</f>
        <v>0</v>
      </c>
    </row>
    <row r="156" spans="1:21" ht="12.75">
      <c r="A156" s="13">
        <v>44</v>
      </c>
      <c r="B156" s="8">
        <v>444</v>
      </c>
      <c r="C156" s="8" t="s">
        <v>77</v>
      </c>
      <c r="D156" s="8" t="s">
        <v>2126</v>
      </c>
      <c r="E156" s="288">
        <v>20279</v>
      </c>
      <c r="F156" s="290">
        <v>1955</v>
      </c>
      <c r="G156" s="290">
        <f t="shared" si="2"/>
        <v>55</v>
      </c>
      <c r="H156" s="8" t="s">
        <v>3713</v>
      </c>
      <c r="I156" s="8" t="s">
        <v>2185</v>
      </c>
      <c r="J156" s="8" t="s">
        <v>2137</v>
      </c>
      <c r="K156" s="8">
        <v>5</v>
      </c>
      <c r="L156" s="8">
        <v>39</v>
      </c>
      <c r="M156" s="8" t="s">
        <v>1104</v>
      </c>
      <c r="N156" s="8">
        <v>0</v>
      </c>
      <c r="O156" s="8" t="s">
        <v>2240</v>
      </c>
      <c r="P156" s="13" t="s">
        <v>2241</v>
      </c>
      <c r="Q156" s="8" t="s">
        <v>2242</v>
      </c>
      <c r="R156">
        <v>1</v>
      </c>
      <c r="S156" s="260">
        <v>0.027951388888888887</v>
      </c>
      <c r="U156" s="260">
        <f>P156-S156</f>
        <v>0</v>
      </c>
    </row>
    <row r="157" spans="1:20" ht="12.75">
      <c r="A157" s="13">
        <v>357</v>
      </c>
      <c r="B157" s="8">
        <v>180</v>
      </c>
      <c r="C157" s="8" t="s">
        <v>79</v>
      </c>
      <c r="D157" s="8" t="s">
        <v>2067</v>
      </c>
      <c r="E157" s="288">
        <v>21603</v>
      </c>
      <c r="F157" s="290">
        <v>1959</v>
      </c>
      <c r="G157" s="290">
        <f t="shared" si="2"/>
        <v>51</v>
      </c>
      <c r="H157" s="8" t="s">
        <v>3713</v>
      </c>
      <c r="I157" s="8" t="s">
        <v>2072</v>
      </c>
      <c r="J157" s="8" t="s">
        <v>2137</v>
      </c>
      <c r="K157" s="8">
        <v>66</v>
      </c>
      <c r="L157" s="8">
        <v>334</v>
      </c>
      <c r="M157" s="8" t="s">
        <v>1104</v>
      </c>
      <c r="N157" s="8">
        <v>0</v>
      </c>
      <c r="O157" s="8" t="s">
        <v>3238</v>
      </c>
      <c r="P157" s="13" t="s">
        <v>3239</v>
      </c>
      <c r="Q157" s="8" t="s">
        <v>3240</v>
      </c>
      <c r="R157">
        <v>1</v>
      </c>
      <c r="S157" s="260">
        <v>0.03827546296296296</v>
      </c>
      <c r="T157" s="260">
        <f>P157-S157</f>
        <v>0</v>
      </c>
    </row>
    <row r="158" spans="1:20" ht="12.75">
      <c r="A158" s="13">
        <v>312</v>
      </c>
      <c r="B158" s="8">
        <v>382</v>
      </c>
      <c r="C158" s="8" t="s">
        <v>3114</v>
      </c>
      <c r="D158" s="8" t="s">
        <v>1142</v>
      </c>
      <c r="E158" s="288">
        <v>27738</v>
      </c>
      <c r="F158" s="290">
        <v>1975</v>
      </c>
      <c r="G158" s="290">
        <f t="shared" si="2"/>
        <v>35</v>
      </c>
      <c r="H158" s="8" t="s">
        <v>3713</v>
      </c>
      <c r="I158" s="8" t="s">
        <v>2781</v>
      </c>
      <c r="J158" s="8" t="s">
        <v>2050</v>
      </c>
      <c r="K158" s="8">
        <v>86</v>
      </c>
      <c r="L158" s="8">
        <v>294</v>
      </c>
      <c r="M158" s="8" t="s">
        <v>1104</v>
      </c>
      <c r="N158" s="8">
        <v>0</v>
      </c>
      <c r="O158" s="8" t="s">
        <v>3115</v>
      </c>
      <c r="P158" s="13" t="s">
        <v>3086</v>
      </c>
      <c r="Q158" s="8" t="s">
        <v>3116</v>
      </c>
      <c r="R158">
        <v>1</v>
      </c>
      <c r="S158" s="260">
        <v>0.036724537037037035</v>
      </c>
      <c r="T158" s="260">
        <f>P158-S158</f>
        <v>0</v>
      </c>
    </row>
    <row r="159" spans="1:21" ht="12.75">
      <c r="A159" s="13">
        <v>89</v>
      </c>
      <c r="B159" s="8">
        <v>605</v>
      </c>
      <c r="C159" s="8" t="s">
        <v>2392</v>
      </c>
      <c r="D159" s="8" t="s">
        <v>2252</v>
      </c>
      <c r="E159" s="288">
        <v>27378</v>
      </c>
      <c r="F159" s="290">
        <v>1974</v>
      </c>
      <c r="G159" s="290">
        <f t="shared" si="2"/>
        <v>36</v>
      </c>
      <c r="H159" s="8" t="s">
        <v>3713</v>
      </c>
      <c r="I159" s="8" t="s">
        <v>2179</v>
      </c>
      <c r="J159" s="8" t="s">
        <v>2050</v>
      </c>
      <c r="K159" s="8">
        <v>27</v>
      </c>
      <c r="L159" s="8">
        <v>83</v>
      </c>
      <c r="M159" s="8" t="s">
        <v>1104</v>
      </c>
      <c r="N159" s="8">
        <v>0</v>
      </c>
      <c r="O159" s="8" t="s">
        <v>2389</v>
      </c>
      <c r="P159" s="13" t="s">
        <v>2389</v>
      </c>
      <c r="Q159" s="8" t="s">
        <v>2393</v>
      </c>
      <c r="R159">
        <v>1</v>
      </c>
      <c r="S159" s="260">
        <v>0.03002314814814815</v>
      </c>
      <c r="U159" s="260">
        <f>P159-S159</f>
        <v>0</v>
      </c>
    </row>
    <row r="160" spans="1:21" ht="12.75">
      <c r="A160" s="13">
        <v>25</v>
      </c>
      <c r="B160" s="8">
        <v>129</v>
      </c>
      <c r="C160" s="8" t="s">
        <v>2157</v>
      </c>
      <c r="D160" s="8" t="s">
        <v>2158</v>
      </c>
      <c r="E160" s="288">
        <v>28147</v>
      </c>
      <c r="F160" s="293">
        <v>1977</v>
      </c>
      <c r="G160" s="290">
        <f t="shared" si="2"/>
        <v>33</v>
      </c>
      <c r="H160" s="8" t="s">
        <v>3713</v>
      </c>
      <c r="I160" s="8" t="s">
        <v>2078</v>
      </c>
      <c r="J160" s="8" t="s">
        <v>2050</v>
      </c>
      <c r="K160" s="8">
        <v>6</v>
      </c>
      <c r="L160" s="8">
        <v>22</v>
      </c>
      <c r="M160" s="8" t="s">
        <v>1104</v>
      </c>
      <c r="N160" s="8">
        <v>0</v>
      </c>
      <c r="O160" s="8" t="s">
        <v>2159</v>
      </c>
      <c r="P160" s="13" t="s">
        <v>2159</v>
      </c>
      <c r="Q160" s="8" t="s">
        <v>2160</v>
      </c>
      <c r="R160">
        <v>1</v>
      </c>
      <c r="S160" s="260">
        <v>0.026990740740740742</v>
      </c>
      <c r="U160" s="260">
        <f>P160-S160</f>
        <v>0</v>
      </c>
    </row>
    <row r="161" spans="1:20" ht="12.75">
      <c r="A161" s="13">
        <v>231</v>
      </c>
      <c r="B161" s="8">
        <v>132</v>
      </c>
      <c r="C161" s="8" t="s">
        <v>2157</v>
      </c>
      <c r="D161" s="8" t="s">
        <v>2283</v>
      </c>
      <c r="E161" s="288">
        <v>19571</v>
      </c>
      <c r="F161" s="290">
        <v>1953</v>
      </c>
      <c r="G161" s="290">
        <f t="shared" si="2"/>
        <v>57</v>
      </c>
      <c r="H161" s="8" t="s">
        <v>3713</v>
      </c>
      <c r="I161" s="8" t="s">
        <v>2705</v>
      </c>
      <c r="J161" s="8" t="s">
        <v>2137</v>
      </c>
      <c r="K161" s="8">
        <v>42</v>
      </c>
      <c r="L161" s="8">
        <v>220</v>
      </c>
      <c r="M161" s="8" t="s">
        <v>1104</v>
      </c>
      <c r="N161" s="8">
        <v>0</v>
      </c>
      <c r="O161" s="8" t="s">
        <v>2832</v>
      </c>
      <c r="P161" s="13" t="s">
        <v>2833</v>
      </c>
      <c r="Q161" s="8" t="s">
        <v>2761</v>
      </c>
      <c r="R161">
        <v>1</v>
      </c>
      <c r="S161" s="260">
        <v>0.03454861111111111</v>
      </c>
      <c r="T161" s="260">
        <f>P161-S161</f>
        <v>0</v>
      </c>
    </row>
    <row r="162" spans="1:21" ht="12.75">
      <c r="A162" s="13">
        <v>30</v>
      </c>
      <c r="B162" s="8">
        <v>170</v>
      </c>
      <c r="C162" s="8" t="s">
        <v>2177</v>
      </c>
      <c r="D162" s="8" t="s">
        <v>2178</v>
      </c>
      <c r="E162" s="288">
        <v>25830</v>
      </c>
      <c r="F162" s="293">
        <v>1970</v>
      </c>
      <c r="G162" s="290">
        <f t="shared" si="2"/>
        <v>40</v>
      </c>
      <c r="H162" s="8" t="s">
        <v>3713</v>
      </c>
      <c r="I162" s="8" t="s">
        <v>2179</v>
      </c>
      <c r="J162" s="8" t="s">
        <v>2083</v>
      </c>
      <c r="K162" s="8">
        <v>6</v>
      </c>
      <c r="L162" s="8">
        <v>27</v>
      </c>
      <c r="M162" s="8" t="s">
        <v>1104</v>
      </c>
      <c r="N162" s="8">
        <v>0</v>
      </c>
      <c r="O162" s="8" t="s">
        <v>2180</v>
      </c>
      <c r="P162" s="13" t="s">
        <v>2181</v>
      </c>
      <c r="Q162" s="8" t="s">
        <v>2182</v>
      </c>
      <c r="R162">
        <v>1</v>
      </c>
      <c r="S162" s="260">
        <v>0.027384259259259257</v>
      </c>
      <c r="U162" s="260">
        <f>P162-S162</f>
        <v>0</v>
      </c>
    </row>
    <row r="163" spans="1:20" ht="12.75">
      <c r="A163" s="13">
        <v>278</v>
      </c>
      <c r="B163" s="8">
        <v>356</v>
      </c>
      <c r="C163" s="8" t="s">
        <v>2177</v>
      </c>
      <c r="D163" s="8" t="s">
        <v>2412</v>
      </c>
      <c r="E163" s="288">
        <v>33110</v>
      </c>
      <c r="F163" s="290">
        <v>1990</v>
      </c>
      <c r="G163" s="290">
        <f t="shared" si="2"/>
        <v>20</v>
      </c>
      <c r="H163" s="8" t="s">
        <v>3713</v>
      </c>
      <c r="I163" s="8" t="s">
        <v>3005</v>
      </c>
      <c r="J163" s="8" t="s">
        <v>2044</v>
      </c>
      <c r="K163" s="8">
        <v>65</v>
      </c>
      <c r="L163" s="8">
        <v>262</v>
      </c>
      <c r="M163" s="8" t="s">
        <v>1104</v>
      </c>
      <c r="N163" s="8">
        <v>0</v>
      </c>
      <c r="O163" s="8" t="s">
        <v>3006</v>
      </c>
      <c r="P163" s="13" t="s">
        <v>3000</v>
      </c>
      <c r="Q163" s="8" t="s">
        <v>3007</v>
      </c>
      <c r="R163">
        <v>1</v>
      </c>
      <c r="S163" s="260">
        <v>0.035833333333333335</v>
      </c>
      <c r="T163" s="260">
        <f>P163-S163</f>
        <v>0</v>
      </c>
    </row>
    <row r="164" spans="1:20" ht="12.75">
      <c r="A164" s="13">
        <v>411</v>
      </c>
      <c r="B164" s="8">
        <v>355</v>
      </c>
      <c r="C164" s="8" t="s">
        <v>2177</v>
      </c>
      <c r="D164" s="8" t="s">
        <v>2399</v>
      </c>
      <c r="E164" s="288">
        <v>19918</v>
      </c>
      <c r="F164" s="290">
        <v>1954</v>
      </c>
      <c r="G164" s="290">
        <f t="shared" si="2"/>
        <v>56</v>
      </c>
      <c r="H164" s="8" t="s">
        <v>3713</v>
      </c>
      <c r="I164" s="8" t="s">
        <v>3005</v>
      </c>
      <c r="J164" s="8" t="s">
        <v>2137</v>
      </c>
      <c r="K164" s="8">
        <v>76</v>
      </c>
      <c r="L164" s="8">
        <v>379</v>
      </c>
      <c r="M164" s="8" t="s">
        <v>1104</v>
      </c>
      <c r="N164" s="8">
        <v>0</v>
      </c>
      <c r="O164" s="8" t="s">
        <v>3427</v>
      </c>
      <c r="P164" s="13" t="s">
        <v>3428</v>
      </c>
      <c r="Q164" s="8" t="s">
        <v>3429</v>
      </c>
      <c r="R164">
        <v>1</v>
      </c>
      <c r="S164" s="260">
        <v>0.04137731481481482</v>
      </c>
      <c r="T164" s="260">
        <f>P164-S164</f>
        <v>0</v>
      </c>
    </row>
    <row r="165" spans="1:21" ht="12.75">
      <c r="A165" s="13">
        <v>151</v>
      </c>
      <c r="B165" s="8">
        <v>363</v>
      </c>
      <c r="C165" s="8" t="s">
        <v>2598</v>
      </c>
      <c r="D165" s="8" t="s">
        <v>2067</v>
      </c>
      <c r="E165" s="288">
        <v>27201</v>
      </c>
      <c r="F165" s="290">
        <v>1974</v>
      </c>
      <c r="G165" s="290">
        <f t="shared" si="2"/>
        <v>36</v>
      </c>
      <c r="H165" s="8" t="s">
        <v>3713</v>
      </c>
      <c r="I165" s="8" t="s">
        <v>2394</v>
      </c>
      <c r="J165" s="8" t="s">
        <v>2050</v>
      </c>
      <c r="K165" s="8">
        <v>43</v>
      </c>
      <c r="L165" s="8">
        <v>143</v>
      </c>
      <c r="M165" s="8" t="s">
        <v>1104</v>
      </c>
      <c r="N165" s="8">
        <v>0</v>
      </c>
      <c r="O165" s="8" t="s">
        <v>2596</v>
      </c>
      <c r="P165" s="13" t="s">
        <v>2599</v>
      </c>
      <c r="Q165" s="8" t="s">
        <v>2600</v>
      </c>
      <c r="R165">
        <v>1</v>
      </c>
      <c r="S165" s="260">
        <v>0.03231481481481482</v>
      </c>
      <c r="U165" s="260">
        <f>P165-S165</f>
        <v>0</v>
      </c>
    </row>
    <row r="166" spans="1:20" ht="12.75">
      <c r="A166" s="13">
        <v>285</v>
      </c>
      <c r="B166" s="8">
        <v>461</v>
      </c>
      <c r="C166" s="8" t="s">
        <v>3026</v>
      </c>
      <c r="D166" s="8" t="s">
        <v>2126</v>
      </c>
      <c r="E166" s="288">
        <v>20316</v>
      </c>
      <c r="F166" s="290">
        <v>1955</v>
      </c>
      <c r="G166" s="290">
        <f t="shared" si="2"/>
        <v>55</v>
      </c>
      <c r="H166" s="8" t="s">
        <v>3713</v>
      </c>
      <c r="I166" s="8" t="s">
        <v>2256</v>
      </c>
      <c r="J166" s="8" t="s">
        <v>2137</v>
      </c>
      <c r="K166" s="8">
        <v>51</v>
      </c>
      <c r="L166" s="8">
        <v>268</v>
      </c>
      <c r="M166" s="8" t="s">
        <v>1104</v>
      </c>
      <c r="N166" s="8">
        <v>0</v>
      </c>
      <c r="O166" s="8" t="s">
        <v>3027</v>
      </c>
      <c r="P166" s="13" t="s">
        <v>3006</v>
      </c>
      <c r="Q166" s="8" t="s">
        <v>3028</v>
      </c>
      <c r="R166">
        <v>1</v>
      </c>
      <c r="S166" s="260">
        <v>0.03594907407407407</v>
      </c>
      <c r="T166" s="260">
        <f>P166-S166</f>
        <v>0</v>
      </c>
    </row>
    <row r="167" spans="1:21" ht="12.75">
      <c r="A167" s="13">
        <v>134</v>
      </c>
      <c r="B167" s="8">
        <v>101</v>
      </c>
      <c r="C167" s="8" t="s">
        <v>86</v>
      </c>
      <c r="D167" s="8" t="s">
        <v>2444</v>
      </c>
      <c r="E167" s="288">
        <v>22172</v>
      </c>
      <c r="F167" s="290">
        <v>1960</v>
      </c>
      <c r="G167" s="290">
        <f t="shared" si="2"/>
        <v>50</v>
      </c>
      <c r="H167" s="8" t="s">
        <v>3713</v>
      </c>
      <c r="I167" s="8" t="s">
        <v>2072</v>
      </c>
      <c r="J167" s="8" t="s">
        <v>2137</v>
      </c>
      <c r="K167" s="8">
        <v>25</v>
      </c>
      <c r="L167" s="8">
        <v>126</v>
      </c>
      <c r="M167" s="8" t="s">
        <v>1104</v>
      </c>
      <c r="N167" s="8">
        <v>0</v>
      </c>
      <c r="O167" s="8" t="s">
        <v>2542</v>
      </c>
      <c r="P167" s="13" t="s">
        <v>2534</v>
      </c>
      <c r="Q167" s="8" t="s">
        <v>2545</v>
      </c>
      <c r="R167">
        <v>1</v>
      </c>
      <c r="S167" s="260">
        <v>0.031747685185185184</v>
      </c>
      <c r="U167" s="260">
        <f>P167-S167</f>
        <v>0</v>
      </c>
    </row>
    <row r="168" spans="1:21" ht="12.75">
      <c r="A168" s="13">
        <v>225</v>
      </c>
      <c r="B168" s="8">
        <v>53</v>
      </c>
      <c r="C168" s="8" t="s">
        <v>1261</v>
      </c>
      <c r="D168" s="8" t="s">
        <v>2131</v>
      </c>
      <c r="E168" s="288">
        <v>19609</v>
      </c>
      <c r="F168" s="290">
        <v>1953</v>
      </c>
      <c r="G168" s="290">
        <f t="shared" si="2"/>
        <v>57</v>
      </c>
      <c r="H168" s="8" t="s">
        <v>3713</v>
      </c>
      <c r="I168" s="8" t="s">
        <v>2814</v>
      </c>
      <c r="J168" s="8" t="s">
        <v>2137</v>
      </c>
      <c r="K168" s="8">
        <v>40</v>
      </c>
      <c r="L168" s="8">
        <v>215</v>
      </c>
      <c r="M168" s="8" t="s">
        <v>1104</v>
      </c>
      <c r="N168" s="8">
        <v>0</v>
      </c>
      <c r="O168" s="8" t="s">
        <v>2815</v>
      </c>
      <c r="P168" s="13" t="s">
        <v>2816</v>
      </c>
      <c r="Q168" s="8" t="s">
        <v>2817</v>
      </c>
      <c r="R168">
        <v>1</v>
      </c>
      <c r="S168" s="260">
        <v>0.03429398148148148</v>
      </c>
      <c r="U168" s="260">
        <f>P168-S168</f>
        <v>0</v>
      </c>
    </row>
    <row r="169" spans="1:21" ht="12.75">
      <c r="A169" s="13">
        <v>143</v>
      </c>
      <c r="B169" s="8">
        <v>237</v>
      </c>
      <c r="C169" s="8" t="s">
        <v>1263</v>
      </c>
      <c r="D169" s="8" t="s">
        <v>2574</v>
      </c>
      <c r="E169" s="288">
        <v>21436</v>
      </c>
      <c r="F169" s="290">
        <v>1958</v>
      </c>
      <c r="G169" s="290">
        <f t="shared" si="2"/>
        <v>52</v>
      </c>
      <c r="H169" s="8" t="s">
        <v>3713</v>
      </c>
      <c r="I169" s="8" t="s">
        <v>2185</v>
      </c>
      <c r="J169" s="8" t="s">
        <v>2137</v>
      </c>
      <c r="K169" s="8">
        <v>26</v>
      </c>
      <c r="L169" s="8">
        <v>135</v>
      </c>
      <c r="M169" s="8" t="s">
        <v>1104</v>
      </c>
      <c r="N169" s="8">
        <v>0</v>
      </c>
      <c r="O169" s="8" t="s">
        <v>2575</v>
      </c>
      <c r="P169" s="13" t="s">
        <v>2566</v>
      </c>
      <c r="Q169" s="8" t="s">
        <v>2576</v>
      </c>
      <c r="R169">
        <v>1</v>
      </c>
      <c r="S169" s="260">
        <v>0.032060185185185185</v>
      </c>
      <c r="U169" s="260">
        <f>P169-S169</f>
        <v>0</v>
      </c>
    </row>
    <row r="170" spans="1:20" ht="12.75">
      <c r="A170" s="13">
        <v>340</v>
      </c>
      <c r="B170" s="8">
        <v>529</v>
      </c>
      <c r="C170" s="8" t="s">
        <v>3187</v>
      </c>
      <c r="D170" s="8" t="s">
        <v>2174</v>
      </c>
      <c r="E170" s="288">
        <v>31468</v>
      </c>
      <c r="F170" s="290">
        <v>1986</v>
      </c>
      <c r="G170" s="290">
        <f t="shared" si="2"/>
        <v>24</v>
      </c>
      <c r="H170" s="8" t="s">
        <v>3713</v>
      </c>
      <c r="I170" s="8" t="s">
        <v>3188</v>
      </c>
      <c r="J170" s="8" t="s">
        <v>2044</v>
      </c>
      <c r="K170" s="8">
        <v>80</v>
      </c>
      <c r="L170" s="8">
        <v>319</v>
      </c>
      <c r="M170" s="8" t="s">
        <v>1104</v>
      </c>
      <c r="N170" s="8">
        <v>0</v>
      </c>
      <c r="O170" s="8" t="s">
        <v>3189</v>
      </c>
      <c r="P170" s="13" t="s">
        <v>3175</v>
      </c>
      <c r="Q170" s="8" t="s">
        <v>3190</v>
      </c>
      <c r="R170">
        <v>1</v>
      </c>
      <c r="S170" s="260">
        <v>0.037662037037037036</v>
      </c>
      <c r="T170" s="260">
        <f>P170-S170</f>
        <v>0</v>
      </c>
    </row>
    <row r="171" spans="1:20" ht="12.75">
      <c r="A171" s="13">
        <v>412</v>
      </c>
      <c r="B171" s="8">
        <v>528</v>
      </c>
      <c r="C171" s="8" t="s">
        <v>3187</v>
      </c>
      <c r="D171" s="8" t="s">
        <v>2067</v>
      </c>
      <c r="E171" s="288">
        <v>20798</v>
      </c>
      <c r="F171" s="290">
        <v>1956</v>
      </c>
      <c r="G171" s="290">
        <f t="shared" si="2"/>
        <v>54</v>
      </c>
      <c r="H171" s="8" t="s">
        <v>3713</v>
      </c>
      <c r="I171" s="8" t="s">
        <v>3188</v>
      </c>
      <c r="J171" s="8" t="s">
        <v>2137</v>
      </c>
      <c r="K171" s="8">
        <v>77</v>
      </c>
      <c r="L171" s="8">
        <v>380</v>
      </c>
      <c r="M171" s="8" t="s">
        <v>1104</v>
      </c>
      <c r="N171" s="8">
        <v>0</v>
      </c>
      <c r="O171" s="8" t="s">
        <v>3430</v>
      </c>
      <c r="P171" s="13" t="s">
        <v>3428</v>
      </c>
      <c r="Q171" s="8" t="s">
        <v>3431</v>
      </c>
      <c r="R171">
        <v>1</v>
      </c>
      <c r="S171" s="260">
        <v>0.04137731481481482</v>
      </c>
      <c r="T171" s="260">
        <f>P171-S171</f>
        <v>0</v>
      </c>
    </row>
    <row r="172" spans="1:20" ht="12.75">
      <c r="A172" s="13">
        <v>358</v>
      </c>
      <c r="B172" s="8">
        <v>685</v>
      </c>
      <c r="C172" s="8" t="s">
        <v>1697</v>
      </c>
      <c r="D172" s="8" t="s">
        <v>2131</v>
      </c>
      <c r="E172" s="288">
        <v>26557</v>
      </c>
      <c r="F172" s="290">
        <v>1972</v>
      </c>
      <c r="G172" s="290">
        <f t="shared" si="2"/>
        <v>38</v>
      </c>
      <c r="H172" s="8" t="s">
        <v>3713</v>
      </c>
      <c r="I172" s="8" t="s">
        <v>2805</v>
      </c>
      <c r="J172" s="8" t="s">
        <v>2050</v>
      </c>
      <c r="K172" s="8">
        <v>93</v>
      </c>
      <c r="L172" s="8">
        <v>335</v>
      </c>
      <c r="M172" s="8" t="s">
        <v>1104</v>
      </c>
      <c r="N172" s="8">
        <v>0</v>
      </c>
      <c r="O172" s="8" t="s">
        <v>3241</v>
      </c>
      <c r="P172" s="13" t="s">
        <v>3241</v>
      </c>
      <c r="Q172" s="8" t="s">
        <v>3242</v>
      </c>
      <c r="R172">
        <v>1</v>
      </c>
      <c r="S172" s="260">
        <v>0.0383912037037037</v>
      </c>
      <c r="T172" s="260">
        <f>P172-S172</f>
        <v>0</v>
      </c>
    </row>
    <row r="173" spans="1:21" ht="12.75">
      <c r="A173" s="13">
        <v>65</v>
      </c>
      <c r="B173" s="8">
        <v>160</v>
      </c>
      <c r="C173" s="8" t="s">
        <v>1558</v>
      </c>
      <c r="D173" s="8" t="s">
        <v>2158</v>
      </c>
      <c r="E173" s="288">
        <v>26850</v>
      </c>
      <c r="F173" s="290">
        <v>1973</v>
      </c>
      <c r="G173" s="290">
        <f t="shared" si="2"/>
        <v>37</v>
      </c>
      <c r="H173" s="8" t="s">
        <v>3713</v>
      </c>
      <c r="I173" s="8" t="s">
        <v>2315</v>
      </c>
      <c r="J173" s="8" t="s">
        <v>2050</v>
      </c>
      <c r="K173" s="8">
        <v>16</v>
      </c>
      <c r="L173" s="8">
        <v>60</v>
      </c>
      <c r="M173" s="8" t="s">
        <v>1104</v>
      </c>
      <c r="N173" s="8">
        <v>0</v>
      </c>
      <c r="O173" s="8" t="s">
        <v>2316</v>
      </c>
      <c r="P173" s="13" t="s">
        <v>2317</v>
      </c>
      <c r="Q173" s="8" t="s">
        <v>2311</v>
      </c>
      <c r="R173">
        <v>1</v>
      </c>
      <c r="S173" s="260">
        <v>0.02929398148148148</v>
      </c>
      <c r="U173" s="260">
        <f>P173-S173</f>
        <v>0</v>
      </c>
    </row>
    <row r="174" spans="1:21" ht="12.75">
      <c r="A174" s="13">
        <v>10</v>
      </c>
      <c r="B174" s="8">
        <v>513</v>
      </c>
      <c r="C174" s="8" t="s">
        <v>98</v>
      </c>
      <c r="D174" s="8" t="s">
        <v>2086</v>
      </c>
      <c r="E174" s="288">
        <v>33849</v>
      </c>
      <c r="F174" s="290">
        <v>1992</v>
      </c>
      <c r="G174" s="290">
        <f t="shared" si="2"/>
        <v>18</v>
      </c>
      <c r="H174" s="8" t="s">
        <v>3713</v>
      </c>
      <c r="I174" s="8" t="s">
        <v>2087</v>
      </c>
      <c r="J174" s="8" t="s">
        <v>2044</v>
      </c>
      <c r="K174" s="8">
        <v>7</v>
      </c>
      <c r="L174" s="8">
        <v>10</v>
      </c>
      <c r="M174" s="8" t="s">
        <v>1104</v>
      </c>
      <c r="N174" s="8">
        <v>0</v>
      </c>
      <c r="O174" s="8" t="s">
        <v>2088</v>
      </c>
      <c r="P174" s="13" t="s">
        <v>2089</v>
      </c>
      <c r="Q174" s="294" t="s">
        <v>2085</v>
      </c>
      <c r="R174">
        <v>1</v>
      </c>
      <c r="S174" s="260">
        <v>0.025358796296296296</v>
      </c>
      <c r="U174" s="260">
        <f>P174-S174</f>
        <v>0</v>
      </c>
    </row>
    <row r="175" spans="1:20" ht="12.75">
      <c r="A175" s="13">
        <v>396</v>
      </c>
      <c r="B175" s="8">
        <v>400</v>
      </c>
      <c r="C175" s="8" t="s">
        <v>3372</v>
      </c>
      <c r="D175" s="8" t="s">
        <v>2412</v>
      </c>
      <c r="E175" s="288">
        <v>27231</v>
      </c>
      <c r="F175" s="290">
        <v>1974</v>
      </c>
      <c r="G175" s="290">
        <f t="shared" si="2"/>
        <v>36</v>
      </c>
      <c r="H175" s="8" t="s">
        <v>3713</v>
      </c>
      <c r="I175" s="8" t="s">
        <v>3104</v>
      </c>
      <c r="J175" s="8" t="s">
        <v>2050</v>
      </c>
      <c r="K175" s="8">
        <v>104</v>
      </c>
      <c r="L175" s="8">
        <v>366</v>
      </c>
      <c r="M175" s="8" t="s">
        <v>1104</v>
      </c>
      <c r="N175" s="8">
        <v>0</v>
      </c>
      <c r="O175" s="8" t="s">
        <v>3373</v>
      </c>
      <c r="P175" s="13" t="s">
        <v>3374</v>
      </c>
      <c r="Q175" s="8" t="s">
        <v>3375</v>
      </c>
      <c r="R175">
        <v>1</v>
      </c>
      <c r="S175" s="260">
        <v>0.040150462962962964</v>
      </c>
      <c r="T175" s="260">
        <f>P175-S175</f>
        <v>0</v>
      </c>
    </row>
    <row r="176" spans="1:20" ht="12.75">
      <c r="A176" s="13">
        <v>429</v>
      </c>
      <c r="B176" s="8">
        <v>80</v>
      </c>
      <c r="C176" s="8" t="s">
        <v>3490</v>
      </c>
      <c r="D176" s="8" t="s">
        <v>2191</v>
      </c>
      <c r="E176" s="288">
        <v>28236</v>
      </c>
      <c r="F176" s="290">
        <v>1977</v>
      </c>
      <c r="G176" s="290">
        <f t="shared" si="2"/>
        <v>33</v>
      </c>
      <c r="H176" s="8" t="s">
        <v>3713</v>
      </c>
      <c r="I176" s="8" t="s">
        <v>3491</v>
      </c>
      <c r="J176" s="8" t="s">
        <v>2050</v>
      </c>
      <c r="K176" s="8">
        <v>115</v>
      </c>
      <c r="L176" s="8">
        <v>391</v>
      </c>
      <c r="M176" s="8" t="s">
        <v>1104</v>
      </c>
      <c r="N176" s="8">
        <v>0</v>
      </c>
      <c r="O176" s="8" t="s">
        <v>3492</v>
      </c>
      <c r="P176" s="13" t="s">
        <v>3492</v>
      </c>
      <c r="Q176" s="8" t="s">
        <v>3493</v>
      </c>
      <c r="R176">
        <v>1</v>
      </c>
      <c r="S176" s="260">
        <v>0.04280092592592593</v>
      </c>
      <c r="T176" s="260">
        <f>P176-S176</f>
        <v>0</v>
      </c>
    </row>
    <row r="177" spans="1:21" ht="12.75">
      <c r="A177" s="13">
        <v>72</v>
      </c>
      <c r="B177" s="8">
        <v>505</v>
      </c>
      <c r="C177" s="8" t="s">
        <v>102</v>
      </c>
      <c r="D177" s="8" t="s">
        <v>2335</v>
      </c>
      <c r="E177" s="288">
        <v>26149</v>
      </c>
      <c r="F177" s="290">
        <v>1971</v>
      </c>
      <c r="G177" s="290">
        <f t="shared" si="2"/>
        <v>39</v>
      </c>
      <c r="H177" s="8" t="s">
        <v>3713</v>
      </c>
      <c r="I177" s="8" t="s">
        <v>2336</v>
      </c>
      <c r="J177" s="8" t="s">
        <v>2050</v>
      </c>
      <c r="K177" s="8">
        <v>21</v>
      </c>
      <c r="L177" s="8">
        <v>67</v>
      </c>
      <c r="M177" s="8" t="s">
        <v>1104</v>
      </c>
      <c r="N177" s="8">
        <v>0</v>
      </c>
      <c r="O177" s="8" t="s">
        <v>2337</v>
      </c>
      <c r="P177" s="13" t="s">
        <v>2338</v>
      </c>
      <c r="Q177" s="8" t="s">
        <v>2339</v>
      </c>
      <c r="R177">
        <v>1</v>
      </c>
      <c r="S177" s="260">
        <v>0.02960648148148148</v>
      </c>
      <c r="U177" s="260">
        <f>P177-S177</f>
        <v>0</v>
      </c>
    </row>
    <row r="178" spans="1:20" ht="12.75">
      <c r="A178" s="13">
        <v>417</v>
      </c>
      <c r="B178" s="8">
        <v>148</v>
      </c>
      <c r="C178" s="8" t="s">
        <v>3448</v>
      </c>
      <c r="D178" s="8" t="s">
        <v>1142</v>
      </c>
      <c r="E178" s="288">
        <v>25996</v>
      </c>
      <c r="F178" s="290">
        <v>1971</v>
      </c>
      <c r="G178" s="290">
        <f t="shared" si="2"/>
        <v>39</v>
      </c>
      <c r="H178" s="8" t="s">
        <v>3713</v>
      </c>
      <c r="I178" s="8" t="s">
        <v>2082</v>
      </c>
      <c r="J178" s="8" t="s">
        <v>2050</v>
      </c>
      <c r="K178" s="8">
        <v>113</v>
      </c>
      <c r="L178" s="8">
        <v>384</v>
      </c>
      <c r="M178" s="8" t="s">
        <v>1104</v>
      </c>
      <c r="N178" s="8">
        <v>0</v>
      </c>
      <c r="O178" s="8" t="s">
        <v>3449</v>
      </c>
      <c r="P178" s="13" t="s">
        <v>3450</v>
      </c>
      <c r="Q178" s="8" t="s">
        <v>3451</v>
      </c>
      <c r="R178">
        <v>1</v>
      </c>
      <c r="S178" s="260">
        <v>0.04163194444444445</v>
      </c>
      <c r="T178" s="260">
        <f>P178-S178</f>
        <v>0</v>
      </c>
    </row>
    <row r="179" spans="1:20" ht="12.75">
      <c r="A179" s="13">
        <v>245</v>
      </c>
      <c r="B179" s="8">
        <v>15</v>
      </c>
      <c r="C179" s="8" t="s">
        <v>1266</v>
      </c>
      <c r="D179" s="8" t="s">
        <v>2169</v>
      </c>
      <c r="E179" s="288">
        <v>22435</v>
      </c>
      <c r="F179" s="290">
        <v>1961</v>
      </c>
      <c r="G179" s="290">
        <f t="shared" si="2"/>
        <v>49</v>
      </c>
      <c r="H179" s="8" t="s">
        <v>3713</v>
      </c>
      <c r="I179" s="8" t="s">
        <v>2918</v>
      </c>
      <c r="J179" s="8" t="s">
        <v>2083</v>
      </c>
      <c r="K179" s="8">
        <v>49</v>
      </c>
      <c r="L179" s="8">
        <v>232</v>
      </c>
      <c r="M179" s="8" t="s">
        <v>1104</v>
      </c>
      <c r="N179" s="8">
        <v>0</v>
      </c>
      <c r="O179" s="8" t="s">
        <v>2919</v>
      </c>
      <c r="P179" s="13" t="s">
        <v>2913</v>
      </c>
      <c r="Q179" s="8" t="s">
        <v>2848</v>
      </c>
      <c r="R179">
        <v>1</v>
      </c>
      <c r="S179" s="260">
        <v>0.03490740740740741</v>
      </c>
      <c r="T179" s="260">
        <f>P179-S179</f>
        <v>0</v>
      </c>
    </row>
    <row r="180" spans="1:20" ht="12.75">
      <c r="A180" s="13">
        <v>339</v>
      </c>
      <c r="B180" s="8">
        <v>32</v>
      </c>
      <c r="C180" s="8" t="s">
        <v>1267</v>
      </c>
      <c r="D180" s="8" t="s">
        <v>2283</v>
      </c>
      <c r="E180" s="288">
        <v>20244</v>
      </c>
      <c r="F180" s="290">
        <v>1955</v>
      </c>
      <c r="G180" s="290">
        <f t="shared" si="2"/>
        <v>55</v>
      </c>
      <c r="H180" s="8" t="s">
        <v>3713</v>
      </c>
      <c r="I180" s="8" t="s">
        <v>3186</v>
      </c>
      <c r="J180" s="8" t="s">
        <v>2137</v>
      </c>
      <c r="K180" s="8">
        <v>61</v>
      </c>
      <c r="L180" s="8">
        <v>318</v>
      </c>
      <c r="M180" s="8" t="s">
        <v>1104</v>
      </c>
      <c r="N180" s="8">
        <v>0</v>
      </c>
      <c r="O180" s="8" t="s">
        <v>3184</v>
      </c>
      <c r="P180" s="13" t="s">
        <v>3171</v>
      </c>
      <c r="Q180" s="8" t="s">
        <v>3028</v>
      </c>
      <c r="R180">
        <v>1</v>
      </c>
      <c r="S180" s="260">
        <v>0.03765046296296296</v>
      </c>
      <c r="T180" s="260">
        <f>P180-S180</f>
        <v>0</v>
      </c>
    </row>
    <row r="181" spans="1:22" s="246" customFormat="1" ht="12.75">
      <c r="A181" s="292">
        <v>443</v>
      </c>
      <c r="B181" s="257">
        <v>81</v>
      </c>
      <c r="C181" s="257" t="s">
        <v>103</v>
      </c>
      <c r="D181" s="257" t="s">
        <v>3127</v>
      </c>
      <c r="E181" s="291">
        <v>16805</v>
      </c>
      <c r="F181" s="289">
        <v>1946</v>
      </c>
      <c r="G181" s="290">
        <f t="shared" si="2"/>
        <v>64</v>
      </c>
      <c r="H181" s="257" t="s">
        <v>3713</v>
      </c>
      <c r="I181" s="257" t="s">
        <v>3536</v>
      </c>
      <c r="J181" s="257" t="s">
        <v>3537</v>
      </c>
      <c r="K181" s="257">
        <v>1</v>
      </c>
      <c r="L181" s="257">
        <v>0</v>
      </c>
      <c r="M181" s="257" t="s">
        <v>1103</v>
      </c>
      <c r="N181" s="257">
        <v>41</v>
      </c>
      <c r="O181" s="257" t="s">
        <v>3538</v>
      </c>
      <c r="P181" s="292" t="s">
        <v>3530</v>
      </c>
      <c r="Q181" s="257" t="s">
        <v>3539</v>
      </c>
      <c r="R181" s="246">
        <v>1</v>
      </c>
      <c r="S181" s="274">
        <v>0.04356481481481481</v>
      </c>
      <c r="T181" s="260">
        <f>P181-S181</f>
        <v>0</v>
      </c>
      <c r="V181" s="263"/>
    </row>
    <row r="182" spans="1:21" ht="12.75">
      <c r="A182" s="13">
        <v>186</v>
      </c>
      <c r="B182" s="8">
        <v>208</v>
      </c>
      <c r="C182" s="8" t="s">
        <v>2699</v>
      </c>
      <c r="D182" s="8" t="s">
        <v>2203</v>
      </c>
      <c r="E182" s="288">
        <v>27239</v>
      </c>
      <c r="F182" s="290">
        <v>1974</v>
      </c>
      <c r="G182" s="290">
        <f t="shared" si="2"/>
        <v>36</v>
      </c>
      <c r="H182" s="8" t="s">
        <v>3713</v>
      </c>
      <c r="I182" s="8" t="s">
        <v>2364</v>
      </c>
      <c r="J182" s="8" t="s">
        <v>2050</v>
      </c>
      <c r="K182" s="8">
        <v>54</v>
      </c>
      <c r="L182" s="8">
        <v>177</v>
      </c>
      <c r="M182" s="8" t="s">
        <v>1104</v>
      </c>
      <c r="N182" s="8">
        <v>0</v>
      </c>
      <c r="O182" s="8" t="s">
        <v>2700</v>
      </c>
      <c r="P182" s="13" t="s">
        <v>2701</v>
      </c>
      <c r="Q182" s="8" t="s">
        <v>2702</v>
      </c>
      <c r="R182">
        <v>1</v>
      </c>
      <c r="S182" s="260">
        <v>0.033171296296296296</v>
      </c>
      <c r="U182" s="260">
        <f>P182-S182</f>
        <v>0</v>
      </c>
    </row>
    <row r="183" spans="1:21" ht="12.75">
      <c r="A183" s="13">
        <v>97</v>
      </c>
      <c r="B183" s="8">
        <v>448</v>
      </c>
      <c r="C183" s="8" t="s">
        <v>2422</v>
      </c>
      <c r="D183" s="8" t="s">
        <v>2150</v>
      </c>
      <c r="E183" s="288">
        <v>21278</v>
      </c>
      <c r="F183" s="290">
        <v>1958</v>
      </c>
      <c r="G183" s="290">
        <f t="shared" si="2"/>
        <v>52</v>
      </c>
      <c r="H183" s="8" t="s">
        <v>3713</v>
      </c>
      <c r="I183" s="8" t="s">
        <v>2423</v>
      </c>
      <c r="J183" s="8" t="s">
        <v>2137</v>
      </c>
      <c r="K183" s="8">
        <v>15</v>
      </c>
      <c r="L183" s="8">
        <v>91</v>
      </c>
      <c r="M183" s="8" t="s">
        <v>1104</v>
      </c>
      <c r="N183" s="8">
        <v>0</v>
      </c>
      <c r="O183" s="8" t="s">
        <v>2424</v>
      </c>
      <c r="P183" s="13" t="s">
        <v>2417</v>
      </c>
      <c r="Q183" s="8" t="s">
        <v>2425</v>
      </c>
      <c r="R183">
        <v>1</v>
      </c>
      <c r="S183" s="260">
        <v>0.030335648148148143</v>
      </c>
      <c r="U183" s="260">
        <f>P183-S183</f>
        <v>0</v>
      </c>
    </row>
    <row r="184" spans="1:21" ht="12.75">
      <c r="A184" s="292">
        <v>290</v>
      </c>
      <c r="B184" s="257">
        <v>83</v>
      </c>
      <c r="C184" s="257" t="s">
        <v>1888</v>
      </c>
      <c r="D184" s="257" t="s">
        <v>2378</v>
      </c>
      <c r="E184" s="291">
        <v>30194</v>
      </c>
      <c r="F184" s="289">
        <v>1982</v>
      </c>
      <c r="G184" s="290">
        <f t="shared" si="2"/>
        <v>28</v>
      </c>
      <c r="H184" s="257" t="s">
        <v>3713</v>
      </c>
      <c r="I184" s="257" t="s">
        <v>2179</v>
      </c>
      <c r="J184" s="257" t="s">
        <v>2093</v>
      </c>
      <c r="K184" s="257">
        <v>8</v>
      </c>
      <c r="L184" s="257">
        <v>0</v>
      </c>
      <c r="M184" s="257" t="s">
        <v>1103</v>
      </c>
      <c r="N184" s="257">
        <v>18</v>
      </c>
      <c r="O184" s="257" t="s">
        <v>3046</v>
      </c>
      <c r="P184" s="292" t="s">
        <v>3047</v>
      </c>
      <c r="Q184" s="257" t="s">
        <v>3048</v>
      </c>
      <c r="R184" s="246">
        <v>1</v>
      </c>
      <c r="S184" s="274">
        <v>0.03630787037037037</v>
      </c>
      <c r="T184" s="260">
        <f>P184-S184</f>
        <v>0</v>
      </c>
      <c r="U184" s="246"/>
    </row>
    <row r="185" spans="1:21" ht="12.75">
      <c r="A185" s="13">
        <v>209</v>
      </c>
      <c r="B185" s="8">
        <v>733</v>
      </c>
      <c r="C185" s="8" t="s">
        <v>2762</v>
      </c>
      <c r="D185" s="8" t="s">
        <v>2106</v>
      </c>
      <c r="E185" s="288">
        <v>24996</v>
      </c>
      <c r="F185" s="290">
        <v>1968</v>
      </c>
      <c r="G185" s="290">
        <f t="shared" si="2"/>
        <v>42</v>
      </c>
      <c r="H185" s="8" t="s">
        <v>3713</v>
      </c>
      <c r="I185" s="8" t="s">
        <v>2107</v>
      </c>
      <c r="J185" s="8" t="s">
        <v>2083</v>
      </c>
      <c r="K185" s="8">
        <v>42</v>
      </c>
      <c r="L185" s="8">
        <v>200</v>
      </c>
      <c r="M185" s="8" t="s">
        <v>1104</v>
      </c>
      <c r="N185" s="8">
        <v>0</v>
      </c>
      <c r="O185" s="8" t="s">
        <v>2763</v>
      </c>
      <c r="P185" s="13" t="s">
        <v>2764</v>
      </c>
      <c r="Q185" s="8" t="s">
        <v>2765</v>
      </c>
      <c r="R185">
        <v>1</v>
      </c>
      <c r="S185" s="260">
        <v>0.03396990740740741</v>
      </c>
      <c r="U185" s="260">
        <f>P185-S185</f>
        <v>0</v>
      </c>
    </row>
    <row r="186" spans="1:20" ht="12.75">
      <c r="A186" s="13">
        <v>433</v>
      </c>
      <c r="B186" s="8">
        <v>12</v>
      </c>
      <c r="C186" s="8" t="s">
        <v>1730</v>
      </c>
      <c r="D186" s="8" t="s">
        <v>2118</v>
      </c>
      <c r="E186" s="288">
        <v>28790</v>
      </c>
      <c r="F186" s="290">
        <v>1978</v>
      </c>
      <c r="G186" s="290">
        <f t="shared" si="2"/>
        <v>32</v>
      </c>
      <c r="H186" s="8" t="s">
        <v>3713</v>
      </c>
      <c r="I186" s="8" t="s">
        <v>2163</v>
      </c>
      <c r="J186" s="8" t="s">
        <v>2050</v>
      </c>
      <c r="K186" s="8">
        <v>117</v>
      </c>
      <c r="L186" s="8">
        <v>394</v>
      </c>
      <c r="M186" s="8" t="s">
        <v>1104</v>
      </c>
      <c r="N186" s="8">
        <v>0</v>
      </c>
      <c r="O186" s="8" t="s">
        <v>3507</v>
      </c>
      <c r="P186" s="13" t="s">
        <v>3505</v>
      </c>
      <c r="Q186" s="8" t="s">
        <v>3508</v>
      </c>
      <c r="R186">
        <v>1</v>
      </c>
      <c r="S186" s="260">
        <v>0.042835648148148144</v>
      </c>
      <c r="T186" s="260">
        <f>P186-S186</f>
        <v>0</v>
      </c>
    </row>
    <row r="187" spans="1:20" ht="12.75">
      <c r="A187" s="13">
        <v>363</v>
      </c>
      <c r="B187" s="8">
        <v>210</v>
      </c>
      <c r="C187" s="8" t="s">
        <v>1272</v>
      </c>
      <c r="D187" s="8" t="s">
        <v>2131</v>
      </c>
      <c r="E187" s="288">
        <v>28787</v>
      </c>
      <c r="F187" s="290">
        <v>1978</v>
      </c>
      <c r="G187" s="290">
        <f t="shared" si="2"/>
        <v>32</v>
      </c>
      <c r="H187" s="8" t="s">
        <v>3713</v>
      </c>
      <c r="I187" s="8" t="s">
        <v>3258</v>
      </c>
      <c r="J187" s="8" t="s">
        <v>2050</v>
      </c>
      <c r="K187" s="8">
        <v>96</v>
      </c>
      <c r="L187" s="8">
        <v>340</v>
      </c>
      <c r="M187" s="8" t="s">
        <v>1104</v>
      </c>
      <c r="N187" s="8">
        <v>0</v>
      </c>
      <c r="O187" s="8" t="s">
        <v>3259</v>
      </c>
      <c r="P187" s="13" t="s">
        <v>3241</v>
      </c>
      <c r="Q187" s="8" t="s">
        <v>3260</v>
      </c>
      <c r="R187">
        <v>1</v>
      </c>
      <c r="S187" s="260">
        <v>0.0383912037037037</v>
      </c>
      <c r="T187" s="260">
        <f>P187-S187</f>
        <v>0</v>
      </c>
    </row>
    <row r="188" spans="1:21" ht="12.75">
      <c r="A188" s="13">
        <v>73</v>
      </c>
      <c r="B188" s="8">
        <v>45</v>
      </c>
      <c r="C188" s="8" t="s">
        <v>114</v>
      </c>
      <c r="D188" s="8" t="s">
        <v>2158</v>
      </c>
      <c r="E188" s="288">
        <v>27874</v>
      </c>
      <c r="F188" s="290">
        <v>1976</v>
      </c>
      <c r="G188" s="290">
        <f t="shared" si="2"/>
        <v>34</v>
      </c>
      <c r="H188" s="8" t="s">
        <v>3713</v>
      </c>
      <c r="I188" s="8" t="s">
        <v>2185</v>
      </c>
      <c r="J188" s="8" t="s">
        <v>2050</v>
      </c>
      <c r="K188" s="8">
        <v>22</v>
      </c>
      <c r="L188" s="8">
        <v>68</v>
      </c>
      <c r="M188" s="8" t="s">
        <v>1104</v>
      </c>
      <c r="N188" s="8">
        <v>0</v>
      </c>
      <c r="O188" s="8" t="s">
        <v>2337</v>
      </c>
      <c r="P188" s="13" t="s">
        <v>2331</v>
      </c>
      <c r="Q188" s="8" t="s">
        <v>2340</v>
      </c>
      <c r="R188">
        <v>1</v>
      </c>
      <c r="S188" s="260">
        <v>0.029594907407407407</v>
      </c>
      <c r="U188" s="260">
        <f>P188-S188</f>
        <v>0</v>
      </c>
    </row>
    <row r="189" spans="1:21" ht="12.75">
      <c r="A189" s="292">
        <v>322</v>
      </c>
      <c r="B189" s="257">
        <v>46</v>
      </c>
      <c r="C189" s="257" t="s">
        <v>114</v>
      </c>
      <c r="D189" s="257" t="s">
        <v>2432</v>
      </c>
      <c r="E189" s="291">
        <v>28352</v>
      </c>
      <c r="F189" s="289">
        <v>1977</v>
      </c>
      <c r="G189" s="290">
        <f t="shared" si="2"/>
        <v>33</v>
      </c>
      <c r="H189" s="257" t="s">
        <v>3713</v>
      </c>
      <c r="I189" s="257" t="s">
        <v>2185</v>
      </c>
      <c r="J189" s="257" t="s">
        <v>2232</v>
      </c>
      <c r="K189" s="257">
        <v>6</v>
      </c>
      <c r="L189" s="257">
        <v>0</v>
      </c>
      <c r="M189" s="257" t="s">
        <v>1103</v>
      </c>
      <c r="N189" s="257">
        <v>21</v>
      </c>
      <c r="O189" s="257" t="s">
        <v>3139</v>
      </c>
      <c r="P189" s="292" t="s">
        <v>3139</v>
      </c>
      <c r="Q189" s="257" t="s">
        <v>3140</v>
      </c>
      <c r="R189" s="246">
        <v>1</v>
      </c>
      <c r="S189" s="274">
        <v>0.03741898148148148</v>
      </c>
      <c r="T189" s="260">
        <f>P189-S189</f>
        <v>0</v>
      </c>
      <c r="U189" s="246"/>
    </row>
    <row r="190" spans="1:21" ht="12.75">
      <c r="A190" s="13">
        <v>119</v>
      </c>
      <c r="B190" s="8">
        <v>345</v>
      </c>
      <c r="C190" s="8" t="s">
        <v>119</v>
      </c>
      <c r="D190" s="8" t="s">
        <v>2496</v>
      </c>
      <c r="E190" s="288">
        <v>21288</v>
      </c>
      <c r="F190" s="290">
        <v>1958</v>
      </c>
      <c r="G190" s="290">
        <f t="shared" si="2"/>
        <v>52</v>
      </c>
      <c r="H190" s="8" t="s">
        <v>3713</v>
      </c>
      <c r="I190" s="8" t="s">
        <v>2492</v>
      </c>
      <c r="J190" s="8" t="s">
        <v>2137</v>
      </c>
      <c r="K190" s="8">
        <v>22</v>
      </c>
      <c r="L190" s="8">
        <v>111</v>
      </c>
      <c r="M190" s="8" t="s">
        <v>1104</v>
      </c>
      <c r="N190" s="8">
        <v>0</v>
      </c>
      <c r="O190" s="8" t="s">
        <v>2497</v>
      </c>
      <c r="P190" s="13" t="s">
        <v>2497</v>
      </c>
      <c r="Q190" s="8" t="s">
        <v>2495</v>
      </c>
      <c r="R190">
        <v>1</v>
      </c>
      <c r="S190" s="260">
        <v>0.031435185185185184</v>
      </c>
      <c r="U190" s="260">
        <f>P190-S190</f>
        <v>0</v>
      </c>
    </row>
    <row r="191" spans="1:21" ht="12.75">
      <c r="A191" s="292">
        <v>17</v>
      </c>
      <c r="B191" s="257">
        <v>705</v>
      </c>
      <c r="C191" s="257" t="s">
        <v>1938</v>
      </c>
      <c r="D191" s="257" t="s">
        <v>2122</v>
      </c>
      <c r="E191" s="291">
        <v>29739</v>
      </c>
      <c r="F191" s="289">
        <v>1981</v>
      </c>
      <c r="G191" s="290">
        <f t="shared" si="2"/>
        <v>29</v>
      </c>
      <c r="H191" s="257" t="s">
        <v>3713</v>
      </c>
      <c r="I191" s="257" t="s">
        <v>2123</v>
      </c>
      <c r="J191" s="257" t="s">
        <v>2093</v>
      </c>
      <c r="K191" s="257">
        <v>2</v>
      </c>
      <c r="L191" s="257">
        <v>0</v>
      </c>
      <c r="M191" s="257" t="s">
        <v>1103</v>
      </c>
      <c r="N191" s="257">
        <v>3</v>
      </c>
      <c r="O191" s="257" t="s">
        <v>2124</v>
      </c>
      <c r="P191" s="292" t="s">
        <v>2124</v>
      </c>
      <c r="Q191" s="257" t="s">
        <v>2125</v>
      </c>
      <c r="R191" s="246">
        <v>1</v>
      </c>
      <c r="S191" s="274">
        <v>0.026273148148148153</v>
      </c>
      <c r="T191" s="246"/>
      <c r="U191" s="260">
        <f>P191-S191</f>
        <v>0</v>
      </c>
    </row>
    <row r="192" spans="1:21" ht="12.75">
      <c r="A192" s="292">
        <v>484</v>
      </c>
      <c r="B192" s="257">
        <v>340</v>
      </c>
      <c r="C192" s="257" t="s">
        <v>1938</v>
      </c>
      <c r="D192" s="257" t="s">
        <v>3547</v>
      </c>
      <c r="E192" s="291">
        <v>26537</v>
      </c>
      <c r="F192" s="289">
        <v>1972</v>
      </c>
      <c r="G192" s="290">
        <f t="shared" si="2"/>
        <v>38</v>
      </c>
      <c r="H192" s="257" t="s">
        <v>3713</v>
      </c>
      <c r="I192" s="257" t="s">
        <v>3648</v>
      </c>
      <c r="J192" s="257" t="s">
        <v>2232</v>
      </c>
      <c r="K192" s="257">
        <v>22</v>
      </c>
      <c r="L192" s="257">
        <v>0</v>
      </c>
      <c r="M192" s="257" t="s">
        <v>1103</v>
      </c>
      <c r="N192" s="257">
        <v>59</v>
      </c>
      <c r="O192" s="257" t="s">
        <v>3685</v>
      </c>
      <c r="P192" s="292" t="s">
        <v>3688</v>
      </c>
      <c r="Q192" s="257" t="s">
        <v>3687</v>
      </c>
      <c r="R192" s="246">
        <v>1</v>
      </c>
      <c r="S192" s="274">
        <v>0.05693287037037037</v>
      </c>
      <c r="T192" s="260">
        <f aca="true" t="shared" si="3" ref="T192:T198">P192-S192</f>
        <v>0</v>
      </c>
      <c r="U192" s="263"/>
    </row>
    <row r="193" spans="1:20" ht="12.75">
      <c r="A193" s="13">
        <v>248</v>
      </c>
      <c r="B193" s="8">
        <v>172</v>
      </c>
      <c r="C193" s="8" t="s">
        <v>1754</v>
      </c>
      <c r="D193" s="8" t="s">
        <v>2146</v>
      </c>
      <c r="E193" s="288">
        <v>31757</v>
      </c>
      <c r="F193" s="290">
        <v>1986</v>
      </c>
      <c r="G193" s="290">
        <f t="shared" si="2"/>
        <v>24</v>
      </c>
      <c r="H193" s="8" t="s">
        <v>3713</v>
      </c>
      <c r="I193" s="8" t="s">
        <v>2179</v>
      </c>
      <c r="J193" s="8" t="s">
        <v>2044</v>
      </c>
      <c r="K193" s="8">
        <v>58</v>
      </c>
      <c r="L193" s="8">
        <v>235</v>
      </c>
      <c r="M193" s="8" t="s">
        <v>1104</v>
      </c>
      <c r="N193" s="8">
        <v>0</v>
      </c>
      <c r="O193" s="8" t="s">
        <v>2925</v>
      </c>
      <c r="P193" s="13" t="s">
        <v>2916</v>
      </c>
      <c r="Q193" s="8" t="s">
        <v>2786</v>
      </c>
      <c r="R193">
        <v>1</v>
      </c>
      <c r="S193" s="260">
        <v>0.03498842592592593</v>
      </c>
      <c r="T193" s="260">
        <f t="shared" si="3"/>
        <v>0</v>
      </c>
    </row>
    <row r="194" spans="1:20" ht="12.75">
      <c r="A194" s="13">
        <v>474</v>
      </c>
      <c r="B194" s="8">
        <v>341</v>
      </c>
      <c r="C194" s="8" t="s">
        <v>1754</v>
      </c>
      <c r="D194" s="8" t="s">
        <v>2067</v>
      </c>
      <c r="E194" s="288">
        <v>26092</v>
      </c>
      <c r="F194" s="289">
        <v>1971</v>
      </c>
      <c r="G194" s="290">
        <f t="shared" si="2"/>
        <v>39</v>
      </c>
      <c r="H194" s="8" t="s">
        <v>3713</v>
      </c>
      <c r="I194" s="8" t="s">
        <v>3648</v>
      </c>
      <c r="J194" s="8" t="s">
        <v>2050</v>
      </c>
      <c r="K194" s="8">
        <v>124</v>
      </c>
      <c r="L194" s="8">
        <v>421</v>
      </c>
      <c r="M194" s="8" t="s">
        <v>1104</v>
      </c>
      <c r="N194" s="8">
        <v>0</v>
      </c>
      <c r="O194" s="8" t="s">
        <v>3649</v>
      </c>
      <c r="P194" s="13" t="s">
        <v>3650</v>
      </c>
      <c r="Q194" s="8" t="s">
        <v>3651</v>
      </c>
      <c r="R194">
        <v>1</v>
      </c>
      <c r="S194" s="260">
        <v>0.04769675925925926</v>
      </c>
      <c r="T194" s="260">
        <f t="shared" si="3"/>
        <v>0</v>
      </c>
    </row>
    <row r="195" spans="1:20" ht="12.75">
      <c r="A195" s="13">
        <v>237</v>
      </c>
      <c r="B195" s="8">
        <v>440</v>
      </c>
      <c r="C195" s="8" t="s">
        <v>2853</v>
      </c>
      <c r="D195" s="8" t="s">
        <v>2153</v>
      </c>
      <c r="E195" s="288">
        <v>18286</v>
      </c>
      <c r="F195" s="290">
        <v>1950</v>
      </c>
      <c r="G195" s="290">
        <f aca="true" t="shared" si="4" ref="G195:G258">2010-F195</f>
        <v>60</v>
      </c>
      <c r="H195" s="8" t="s">
        <v>3713</v>
      </c>
      <c r="I195" s="8" t="s">
        <v>2532</v>
      </c>
      <c r="J195" s="8" t="s">
        <v>2395</v>
      </c>
      <c r="K195" s="8">
        <v>13</v>
      </c>
      <c r="L195" s="8">
        <v>224</v>
      </c>
      <c r="M195" s="8" t="s">
        <v>1104</v>
      </c>
      <c r="N195" s="8">
        <v>0</v>
      </c>
      <c r="O195" s="8" t="s">
        <v>2854</v>
      </c>
      <c r="P195" s="13" t="s">
        <v>2842</v>
      </c>
      <c r="Q195" s="8" t="s">
        <v>2855</v>
      </c>
      <c r="R195">
        <v>1</v>
      </c>
      <c r="S195" s="260">
        <v>0.03471064814814815</v>
      </c>
      <c r="T195" s="260">
        <f t="shared" si="3"/>
        <v>0</v>
      </c>
    </row>
    <row r="196" spans="1:20" ht="12.75">
      <c r="A196" s="13">
        <v>383</v>
      </c>
      <c r="B196" s="8">
        <v>729</v>
      </c>
      <c r="C196" s="8" t="s">
        <v>1696</v>
      </c>
      <c r="D196" s="8" t="s">
        <v>2778</v>
      </c>
      <c r="E196" s="288">
        <v>29252</v>
      </c>
      <c r="F196" s="290">
        <v>1980</v>
      </c>
      <c r="G196" s="290">
        <f t="shared" si="4"/>
        <v>30</v>
      </c>
      <c r="H196" s="8" t="s">
        <v>3713</v>
      </c>
      <c r="I196" s="8" t="s">
        <v>2326</v>
      </c>
      <c r="J196" s="8" t="s">
        <v>2050</v>
      </c>
      <c r="K196" s="8">
        <v>102</v>
      </c>
      <c r="L196" s="8">
        <v>356</v>
      </c>
      <c r="M196" s="8" t="s">
        <v>1104</v>
      </c>
      <c r="N196" s="8">
        <v>0</v>
      </c>
      <c r="O196" s="8" t="s">
        <v>3317</v>
      </c>
      <c r="P196" s="13" t="s">
        <v>3318</v>
      </c>
      <c r="Q196" s="8" t="s">
        <v>3319</v>
      </c>
      <c r="R196">
        <v>1</v>
      </c>
      <c r="S196" s="260">
        <v>0.03940972222222222</v>
      </c>
      <c r="T196" s="260">
        <f t="shared" si="3"/>
        <v>0</v>
      </c>
    </row>
    <row r="197" spans="1:20" ht="12.75">
      <c r="A197" s="13">
        <v>313</v>
      </c>
      <c r="B197" s="8">
        <v>179</v>
      </c>
      <c r="C197" s="8" t="s">
        <v>1278</v>
      </c>
      <c r="D197" s="8" t="s">
        <v>3117</v>
      </c>
      <c r="E197" s="288">
        <v>22702</v>
      </c>
      <c r="F197" s="290">
        <v>1962</v>
      </c>
      <c r="G197" s="290">
        <f t="shared" si="4"/>
        <v>48</v>
      </c>
      <c r="H197" s="8" t="s">
        <v>3713</v>
      </c>
      <c r="I197" s="8" t="s">
        <v>2072</v>
      </c>
      <c r="J197" s="8" t="s">
        <v>2083</v>
      </c>
      <c r="K197" s="8">
        <v>58</v>
      </c>
      <c r="L197" s="8">
        <v>295</v>
      </c>
      <c r="M197" s="8" t="s">
        <v>1104</v>
      </c>
      <c r="N197" s="8">
        <v>0</v>
      </c>
      <c r="O197" s="8" t="s">
        <v>3118</v>
      </c>
      <c r="P197" s="13" t="s">
        <v>3119</v>
      </c>
      <c r="Q197" s="8" t="s">
        <v>3120</v>
      </c>
      <c r="R197">
        <v>1</v>
      </c>
      <c r="S197" s="260">
        <v>0.03688657407407408</v>
      </c>
      <c r="T197" s="260">
        <f t="shared" si="3"/>
        <v>0</v>
      </c>
    </row>
    <row r="198" spans="1:20" ht="12.75">
      <c r="A198" s="13">
        <v>343</v>
      </c>
      <c r="B198" s="8">
        <v>261</v>
      </c>
      <c r="C198" s="8" t="s">
        <v>135</v>
      </c>
      <c r="D198" s="8" t="s">
        <v>3197</v>
      </c>
      <c r="E198" s="288">
        <v>16646</v>
      </c>
      <c r="F198" s="290">
        <v>1945</v>
      </c>
      <c r="G198" s="290">
        <f t="shared" si="4"/>
        <v>65</v>
      </c>
      <c r="H198" s="8" t="s">
        <v>3713</v>
      </c>
      <c r="I198" s="8" t="s">
        <v>2082</v>
      </c>
      <c r="J198" s="8" t="s">
        <v>2395</v>
      </c>
      <c r="K198" s="8">
        <v>26</v>
      </c>
      <c r="L198" s="8">
        <v>322</v>
      </c>
      <c r="M198" s="8" t="s">
        <v>1104</v>
      </c>
      <c r="N198" s="8">
        <v>0</v>
      </c>
      <c r="O198" s="8" t="s">
        <v>3195</v>
      </c>
      <c r="P198" s="13" t="s">
        <v>3198</v>
      </c>
      <c r="Q198" s="8" t="s">
        <v>3199</v>
      </c>
      <c r="R198">
        <v>1</v>
      </c>
      <c r="S198" s="260">
        <v>0.03774305555555556</v>
      </c>
      <c r="T198" s="260">
        <f t="shared" si="3"/>
        <v>0</v>
      </c>
    </row>
    <row r="199" spans="1:21" ht="12.75">
      <c r="A199" s="13">
        <v>220</v>
      </c>
      <c r="B199" s="8">
        <v>371</v>
      </c>
      <c r="C199" s="8" t="s">
        <v>2798</v>
      </c>
      <c r="D199" s="8" t="s">
        <v>2416</v>
      </c>
      <c r="E199" s="288">
        <v>28896</v>
      </c>
      <c r="F199" s="290">
        <v>1979</v>
      </c>
      <c r="G199" s="290">
        <f t="shared" si="4"/>
        <v>31</v>
      </c>
      <c r="H199" s="8" t="s">
        <v>3713</v>
      </c>
      <c r="I199" s="8" t="s">
        <v>2132</v>
      </c>
      <c r="J199" s="8" t="s">
        <v>2050</v>
      </c>
      <c r="K199" s="8">
        <v>65</v>
      </c>
      <c r="L199" s="8">
        <v>210</v>
      </c>
      <c r="M199" s="8" t="s">
        <v>1104</v>
      </c>
      <c r="N199" s="8">
        <v>0</v>
      </c>
      <c r="O199" s="8" t="s">
        <v>2799</v>
      </c>
      <c r="P199" s="13" t="s">
        <v>2800</v>
      </c>
      <c r="Q199" s="8" t="s">
        <v>2801</v>
      </c>
      <c r="R199">
        <v>1</v>
      </c>
      <c r="S199" s="260">
        <v>0.03423611111111111</v>
      </c>
      <c r="U199" s="260">
        <f>P199-S199</f>
        <v>0</v>
      </c>
    </row>
    <row r="200" spans="1:21" ht="12.75">
      <c r="A200" s="13">
        <v>28</v>
      </c>
      <c r="B200" s="8">
        <v>635</v>
      </c>
      <c r="C200" s="8" t="s">
        <v>1503</v>
      </c>
      <c r="D200" s="8" t="s">
        <v>2169</v>
      </c>
      <c r="E200" s="288">
        <v>22747</v>
      </c>
      <c r="F200" s="293">
        <v>1962</v>
      </c>
      <c r="G200" s="290">
        <f t="shared" si="4"/>
        <v>48</v>
      </c>
      <c r="H200" s="8" t="s">
        <v>3713</v>
      </c>
      <c r="I200" s="8" t="s">
        <v>2170</v>
      </c>
      <c r="J200" s="8" t="s">
        <v>2083</v>
      </c>
      <c r="K200" s="8">
        <v>5</v>
      </c>
      <c r="L200" s="8">
        <v>25</v>
      </c>
      <c r="M200" s="8" t="s">
        <v>1104</v>
      </c>
      <c r="N200" s="8">
        <v>0</v>
      </c>
      <c r="O200" s="8" t="s">
        <v>2171</v>
      </c>
      <c r="P200" s="13" t="s">
        <v>2172</v>
      </c>
      <c r="Q200" s="8" t="s">
        <v>2173</v>
      </c>
      <c r="R200">
        <v>1</v>
      </c>
      <c r="S200" s="260">
        <v>0.027094907407407404</v>
      </c>
      <c r="U200" s="260">
        <f>P200-S200</f>
        <v>0</v>
      </c>
    </row>
    <row r="201" spans="1:21" ht="12.75">
      <c r="A201" s="13">
        <v>177</v>
      </c>
      <c r="B201" s="8">
        <v>598</v>
      </c>
      <c r="C201" s="8" t="s">
        <v>2676</v>
      </c>
      <c r="D201" s="8" t="s">
        <v>2042</v>
      </c>
      <c r="E201" s="288">
        <v>22296</v>
      </c>
      <c r="F201" s="290">
        <v>1961</v>
      </c>
      <c r="G201" s="290">
        <f t="shared" si="4"/>
        <v>49</v>
      </c>
      <c r="H201" s="8" t="s">
        <v>3713</v>
      </c>
      <c r="I201" s="8" t="s">
        <v>2626</v>
      </c>
      <c r="J201" s="8" t="s">
        <v>2083</v>
      </c>
      <c r="K201" s="8">
        <v>37</v>
      </c>
      <c r="L201" s="8">
        <v>169</v>
      </c>
      <c r="M201" s="8" t="s">
        <v>1104</v>
      </c>
      <c r="N201" s="8">
        <v>0</v>
      </c>
      <c r="O201" s="8" t="s">
        <v>2677</v>
      </c>
      <c r="P201" s="13" t="s">
        <v>2661</v>
      </c>
      <c r="Q201" s="8" t="s">
        <v>2678</v>
      </c>
      <c r="R201">
        <v>1</v>
      </c>
      <c r="S201" s="260">
        <v>0.03295138888888889</v>
      </c>
      <c r="U201" s="260">
        <f>P201-S201</f>
        <v>0</v>
      </c>
    </row>
    <row r="202" spans="1:20" ht="12.75">
      <c r="A202" s="13">
        <v>394</v>
      </c>
      <c r="B202" s="8">
        <v>739</v>
      </c>
      <c r="C202" s="8" t="s">
        <v>3364</v>
      </c>
      <c r="D202" s="8" t="s">
        <v>2237</v>
      </c>
      <c r="E202" s="288">
        <v>27487</v>
      </c>
      <c r="F202" s="290">
        <v>1975</v>
      </c>
      <c r="G202" s="290">
        <f t="shared" si="4"/>
        <v>35</v>
      </c>
      <c r="H202" s="8" t="s">
        <v>3713</v>
      </c>
      <c r="I202" s="8" t="s">
        <v>3365</v>
      </c>
      <c r="J202" s="8" t="s">
        <v>2050</v>
      </c>
      <c r="K202" s="8">
        <v>103</v>
      </c>
      <c r="L202" s="8">
        <v>364</v>
      </c>
      <c r="M202" s="8" t="s">
        <v>1104</v>
      </c>
      <c r="N202" s="8">
        <v>0</v>
      </c>
      <c r="O202" s="8" t="s">
        <v>3366</v>
      </c>
      <c r="P202" s="13" t="s">
        <v>3367</v>
      </c>
      <c r="Q202" s="8" t="s">
        <v>3368</v>
      </c>
      <c r="R202">
        <v>1</v>
      </c>
      <c r="S202" s="260">
        <v>0.040011574074074074</v>
      </c>
      <c r="T202" s="260">
        <f>P202-S202</f>
        <v>0</v>
      </c>
    </row>
    <row r="203" spans="1:20" ht="12.75">
      <c r="A203" s="13">
        <v>432</v>
      </c>
      <c r="B203" s="8">
        <v>545</v>
      </c>
      <c r="C203" s="8" t="s">
        <v>3503</v>
      </c>
      <c r="D203" s="8" t="s">
        <v>2381</v>
      </c>
      <c r="E203" s="288">
        <v>28251</v>
      </c>
      <c r="F203" s="290">
        <v>1977</v>
      </c>
      <c r="G203" s="290">
        <f t="shared" si="4"/>
        <v>33</v>
      </c>
      <c r="H203" s="8" t="s">
        <v>3713</v>
      </c>
      <c r="I203" s="8" t="s">
        <v>2179</v>
      </c>
      <c r="J203" s="8" t="s">
        <v>2050</v>
      </c>
      <c r="K203" s="8">
        <v>116</v>
      </c>
      <c r="L203" s="8">
        <v>393</v>
      </c>
      <c r="M203" s="8" t="s">
        <v>1104</v>
      </c>
      <c r="N203" s="8">
        <v>0</v>
      </c>
      <c r="O203" s="8" t="s">
        <v>3504</v>
      </c>
      <c r="P203" s="13" t="s">
        <v>3505</v>
      </c>
      <c r="Q203" s="8" t="s">
        <v>3506</v>
      </c>
      <c r="R203">
        <v>1</v>
      </c>
      <c r="S203" s="260">
        <v>0.042835648148148144</v>
      </c>
      <c r="T203" s="260">
        <f>P203-S203</f>
        <v>0</v>
      </c>
    </row>
    <row r="204" spans="1:21" ht="12.75">
      <c r="A204" s="13">
        <v>154</v>
      </c>
      <c r="B204" s="8">
        <v>89</v>
      </c>
      <c r="C204" s="8" t="s">
        <v>138</v>
      </c>
      <c r="D204" s="8" t="s">
        <v>2416</v>
      </c>
      <c r="E204" s="288">
        <v>25278</v>
      </c>
      <c r="F204" s="290">
        <v>1969</v>
      </c>
      <c r="G204" s="290">
        <f t="shared" si="4"/>
        <v>41</v>
      </c>
      <c r="H204" s="8" t="s">
        <v>3713</v>
      </c>
      <c r="I204" s="8" t="s">
        <v>2185</v>
      </c>
      <c r="J204" s="8" t="s">
        <v>2083</v>
      </c>
      <c r="K204" s="8">
        <v>31</v>
      </c>
      <c r="L204" s="8">
        <v>146</v>
      </c>
      <c r="M204" s="8" t="s">
        <v>1104</v>
      </c>
      <c r="N204" s="8">
        <v>0</v>
      </c>
      <c r="O204" s="8" t="s">
        <v>2608</v>
      </c>
      <c r="P204" s="13" t="s">
        <v>2588</v>
      </c>
      <c r="Q204" s="8" t="s">
        <v>2500</v>
      </c>
      <c r="R204">
        <v>1</v>
      </c>
      <c r="S204" s="260">
        <v>0.03236111111111111</v>
      </c>
      <c r="U204" s="260">
        <f>P204-S204</f>
        <v>0</v>
      </c>
    </row>
    <row r="205" spans="1:20" ht="12.75">
      <c r="A205" s="13">
        <v>307</v>
      </c>
      <c r="B205" s="8">
        <v>289</v>
      </c>
      <c r="C205" s="8" t="s">
        <v>1283</v>
      </c>
      <c r="D205" s="8" t="s">
        <v>2081</v>
      </c>
      <c r="E205" s="288">
        <v>18404</v>
      </c>
      <c r="F205" s="290">
        <v>1950</v>
      </c>
      <c r="G205" s="290">
        <f t="shared" si="4"/>
        <v>60</v>
      </c>
      <c r="H205" s="8" t="s">
        <v>3713</v>
      </c>
      <c r="I205" s="8" t="s">
        <v>3008</v>
      </c>
      <c r="J205" s="8" t="s">
        <v>2395</v>
      </c>
      <c r="K205" s="8">
        <v>20</v>
      </c>
      <c r="L205" s="8">
        <v>289</v>
      </c>
      <c r="M205" s="8" t="s">
        <v>1104</v>
      </c>
      <c r="N205" s="8">
        <v>0</v>
      </c>
      <c r="O205" s="8" t="s">
        <v>3099</v>
      </c>
      <c r="P205" s="13" t="s">
        <v>3094</v>
      </c>
      <c r="Q205" s="8" t="s">
        <v>3100</v>
      </c>
      <c r="R205">
        <v>1</v>
      </c>
      <c r="S205" s="260">
        <v>0.03670138888888889</v>
      </c>
      <c r="T205" s="260">
        <f>P205-S205</f>
        <v>0</v>
      </c>
    </row>
    <row r="206" spans="1:20" ht="12.75">
      <c r="A206" s="13">
        <v>398</v>
      </c>
      <c r="B206" s="8">
        <v>691</v>
      </c>
      <c r="C206" s="8" t="s">
        <v>1783</v>
      </c>
      <c r="D206" s="8" t="s">
        <v>1142</v>
      </c>
      <c r="E206" s="288">
        <v>33539</v>
      </c>
      <c r="F206" s="290">
        <v>1991</v>
      </c>
      <c r="G206" s="290">
        <f t="shared" si="4"/>
        <v>19</v>
      </c>
      <c r="H206" s="8" t="s">
        <v>3713</v>
      </c>
      <c r="I206" s="8" t="s">
        <v>2072</v>
      </c>
      <c r="J206" s="8" t="s">
        <v>2044</v>
      </c>
      <c r="K206" s="8">
        <v>87</v>
      </c>
      <c r="L206" s="8">
        <v>368</v>
      </c>
      <c r="M206" s="8" t="s">
        <v>1104</v>
      </c>
      <c r="N206" s="8">
        <v>0</v>
      </c>
      <c r="O206" s="8" t="s">
        <v>3380</v>
      </c>
      <c r="P206" s="13" t="s">
        <v>3381</v>
      </c>
      <c r="Q206" s="8" t="s">
        <v>3382</v>
      </c>
      <c r="R206">
        <v>1</v>
      </c>
      <c r="S206" s="260">
        <v>0.04047453703703704</v>
      </c>
      <c r="T206" s="260">
        <f>P206-S206</f>
        <v>0</v>
      </c>
    </row>
    <row r="207" spans="1:21" ht="12.75">
      <c r="A207" s="13">
        <v>81</v>
      </c>
      <c r="B207" s="8">
        <v>298</v>
      </c>
      <c r="C207" s="8" t="s">
        <v>1550</v>
      </c>
      <c r="D207" s="8" t="s">
        <v>2131</v>
      </c>
      <c r="E207" s="288">
        <v>27173</v>
      </c>
      <c r="F207" s="290">
        <v>1974</v>
      </c>
      <c r="G207" s="290">
        <f t="shared" si="4"/>
        <v>36</v>
      </c>
      <c r="H207" s="8" t="s">
        <v>3713</v>
      </c>
      <c r="I207" s="8" t="s">
        <v>2364</v>
      </c>
      <c r="J207" s="8" t="s">
        <v>2050</v>
      </c>
      <c r="K207" s="8">
        <v>25</v>
      </c>
      <c r="L207" s="8">
        <v>76</v>
      </c>
      <c r="M207" s="8" t="s">
        <v>1104</v>
      </c>
      <c r="N207" s="8">
        <v>0</v>
      </c>
      <c r="O207" s="8" t="s">
        <v>2365</v>
      </c>
      <c r="P207" s="13" t="s">
        <v>2366</v>
      </c>
      <c r="Q207" s="8" t="s">
        <v>2367</v>
      </c>
      <c r="R207">
        <v>1</v>
      </c>
      <c r="S207" s="260">
        <v>0.02980324074074074</v>
      </c>
      <c r="U207" s="260">
        <f>P207-S207</f>
        <v>0</v>
      </c>
    </row>
    <row r="208" spans="1:21" ht="12.75">
      <c r="A208" s="292">
        <v>473</v>
      </c>
      <c r="B208" s="257">
        <v>558</v>
      </c>
      <c r="C208" s="257" t="s">
        <v>3645</v>
      </c>
      <c r="D208" s="257" t="s">
        <v>2949</v>
      </c>
      <c r="E208" s="291">
        <v>28741</v>
      </c>
      <c r="F208" s="289">
        <v>1978</v>
      </c>
      <c r="G208" s="290">
        <f t="shared" si="4"/>
        <v>32</v>
      </c>
      <c r="H208" s="257" t="s">
        <v>3713</v>
      </c>
      <c r="I208" s="257" t="s">
        <v>2957</v>
      </c>
      <c r="J208" s="257" t="s">
        <v>2232</v>
      </c>
      <c r="K208" s="257">
        <v>20</v>
      </c>
      <c r="L208" s="257">
        <v>0</v>
      </c>
      <c r="M208" s="257" t="s">
        <v>1103</v>
      </c>
      <c r="N208" s="257">
        <v>53</v>
      </c>
      <c r="O208" s="257" t="s">
        <v>3646</v>
      </c>
      <c r="P208" s="292" t="s">
        <v>3647</v>
      </c>
      <c r="Q208" s="257" t="s">
        <v>3637</v>
      </c>
      <c r="R208" s="246">
        <v>1</v>
      </c>
      <c r="S208" s="274">
        <v>0.04756944444444444</v>
      </c>
      <c r="T208" s="260">
        <f>P208-S208</f>
        <v>0</v>
      </c>
      <c r="U208" s="246"/>
    </row>
    <row r="209" spans="1:21" ht="12.75">
      <c r="A209" s="13">
        <v>166</v>
      </c>
      <c r="B209" s="8">
        <v>273</v>
      </c>
      <c r="C209" s="8" t="s">
        <v>2643</v>
      </c>
      <c r="D209" s="8" t="s">
        <v>2644</v>
      </c>
      <c r="E209" s="288">
        <v>28844</v>
      </c>
      <c r="F209" s="290">
        <v>1978</v>
      </c>
      <c r="G209" s="290">
        <f t="shared" si="4"/>
        <v>32</v>
      </c>
      <c r="H209" s="8" t="s">
        <v>3713</v>
      </c>
      <c r="I209" s="8" t="s">
        <v>2345</v>
      </c>
      <c r="J209" s="8" t="s">
        <v>2050</v>
      </c>
      <c r="K209" s="8">
        <v>49</v>
      </c>
      <c r="L209" s="8">
        <v>158</v>
      </c>
      <c r="M209" s="8" t="s">
        <v>1104</v>
      </c>
      <c r="N209" s="8">
        <v>0</v>
      </c>
      <c r="O209" s="8" t="s">
        <v>2645</v>
      </c>
      <c r="P209" s="13" t="s">
        <v>2641</v>
      </c>
      <c r="Q209" s="8" t="s">
        <v>2646</v>
      </c>
      <c r="R209">
        <v>1</v>
      </c>
      <c r="S209" s="260">
        <v>0.032858796296296296</v>
      </c>
      <c r="U209" s="260">
        <f>P209-S209</f>
        <v>0</v>
      </c>
    </row>
    <row r="210" spans="1:21" ht="12.75">
      <c r="A210" s="13">
        <v>171</v>
      </c>
      <c r="B210" s="8">
        <v>709</v>
      </c>
      <c r="C210" s="8" t="s">
        <v>1284</v>
      </c>
      <c r="D210" s="8" t="s">
        <v>2203</v>
      </c>
      <c r="E210" s="288">
        <v>16323</v>
      </c>
      <c r="F210" s="290">
        <v>1944</v>
      </c>
      <c r="G210" s="290">
        <f t="shared" si="4"/>
        <v>66</v>
      </c>
      <c r="H210" s="8" t="s">
        <v>3713</v>
      </c>
      <c r="I210" s="8" t="s">
        <v>2657</v>
      </c>
      <c r="J210" s="8" t="s">
        <v>2395</v>
      </c>
      <c r="K210" s="8">
        <v>7</v>
      </c>
      <c r="L210" s="8">
        <v>163</v>
      </c>
      <c r="M210" s="8" t="s">
        <v>1104</v>
      </c>
      <c r="N210" s="8">
        <v>0</v>
      </c>
      <c r="O210" s="8" t="s">
        <v>2658</v>
      </c>
      <c r="P210" s="13" t="s">
        <v>2658</v>
      </c>
      <c r="Q210" s="8" t="s">
        <v>2659</v>
      </c>
      <c r="R210">
        <v>1</v>
      </c>
      <c r="S210" s="260">
        <v>0.032962962962962965</v>
      </c>
      <c r="U210" s="260">
        <f>P210-S210</f>
        <v>0</v>
      </c>
    </row>
    <row r="211" spans="1:20" ht="12.75">
      <c r="A211" s="13">
        <v>326</v>
      </c>
      <c r="B211" s="8">
        <v>102</v>
      </c>
      <c r="C211" s="8" t="s">
        <v>1291</v>
      </c>
      <c r="D211" s="8" t="s">
        <v>2416</v>
      </c>
      <c r="E211" s="288">
        <v>23936</v>
      </c>
      <c r="F211" s="290">
        <v>1965</v>
      </c>
      <c r="G211" s="290">
        <f t="shared" si="4"/>
        <v>45</v>
      </c>
      <c r="H211" s="8" t="s">
        <v>3713</v>
      </c>
      <c r="I211" s="8" t="s">
        <v>2312</v>
      </c>
      <c r="J211" s="8" t="s">
        <v>2083</v>
      </c>
      <c r="K211" s="8">
        <v>61</v>
      </c>
      <c r="L211" s="8">
        <v>305</v>
      </c>
      <c r="M211" s="8" t="s">
        <v>1104</v>
      </c>
      <c r="N211" s="8">
        <v>0</v>
      </c>
      <c r="O211" s="8" t="s">
        <v>3152</v>
      </c>
      <c r="P211" s="13" t="s">
        <v>3146</v>
      </c>
      <c r="Q211" s="8" t="s">
        <v>3153</v>
      </c>
      <c r="R211">
        <v>1</v>
      </c>
      <c r="S211" s="260">
        <v>0.037442129629629624</v>
      </c>
      <c r="T211" s="260">
        <f>P211-S211</f>
        <v>0</v>
      </c>
    </row>
    <row r="212" spans="1:20" ht="12.75">
      <c r="A212" s="13">
        <v>273</v>
      </c>
      <c r="B212" s="8">
        <v>664</v>
      </c>
      <c r="C212" s="8" t="s">
        <v>1292</v>
      </c>
      <c r="D212" s="8" t="s">
        <v>1614</v>
      </c>
      <c r="E212" s="288">
        <v>27577</v>
      </c>
      <c r="F212" s="290">
        <v>1975</v>
      </c>
      <c r="G212" s="290">
        <f t="shared" si="4"/>
        <v>35</v>
      </c>
      <c r="H212" s="8" t="s">
        <v>3713</v>
      </c>
      <c r="I212" s="8" t="s">
        <v>2072</v>
      </c>
      <c r="J212" s="8" t="s">
        <v>2050</v>
      </c>
      <c r="K212" s="8">
        <v>77</v>
      </c>
      <c r="L212" s="8">
        <v>257</v>
      </c>
      <c r="M212" s="8" t="s">
        <v>1104</v>
      </c>
      <c r="N212" s="8">
        <v>0</v>
      </c>
      <c r="O212" s="8" t="s">
        <v>2992</v>
      </c>
      <c r="P212" s="13" t="s">
        <v>2993</v>
      </c>
      <c r="Q212" s="8" t="s">
        <v>2994</v>
      </c>
      <c r="R212">
        <v>1</v>
      </c>
      <c r="S212" s="260">
        <v>0.03571759259259259</v>
      </c>
      <c r="T212" s="260">
        <f>P212-S212</f>
        <v>0</v>
      </c>
    </row>
    <row r="213" spans="1:20" ht="12.75">
      <c r="A213" s="13">
        <v>427</v>
      </c>
      <c r="B213" s="8">
        <v>675</v>
      </c>
      <c r="C213" s="8" t="s">
        <v>1292</v>
      </c>
      <c r="D213" s="8" t="s">
        <v>2639</v>
      </c>
      <c r="E213" s="288">
        <v>26115</v>
      </c>
      <c r="F213" s="290">
        <v>1971</v>
      </c>
      <c r="G213" s="290">
        <f t="shared" si="4"/>
        <v>39</v>
      </c>
      <c r="H213" s="8" t="s">
        <v>250</v>
      </c>
      <c r="I213" s="8" t="s">
        <v>3483</v>
      </c>
      <c r="J213" s="8" t="s">
        <v>2050</v>
      </c>
      <c r="K213" s="8">
        <v>114</v>
      </c>
      <c r="L213" s="8">
        <v>389</v>
      </c>
      <c r="M213" s="8" t="s">
        <v>1104</v>
      </c>
      <c r="N213" s="8">
        <v>0</v>
      </c>
      <c r="O213" s="8" t="s">
        <v>3484</v>
      </c>
      <c r="P213" s="13" t="s">
        <v>3485</v>
      </c>
      <c r="Q213" s="8" t="s">
        <v>3486</v>
      </c>
      <c r="R213">
        <v>1</v>
      </c>
      <c r="S213" s="260">
        <v>0.04251157407407408</v>
      </c>
      <c r="T213" s="260">
        <f>P213-S213</f>
        <v>0</v>
      </c>
    </row>
    <row r="214" spans="1:21" ht="12.75">
      <c r="A214" s="13">
        <v>98</v>
      </c>
      <c r="B214" s="8">
        <v>630</v>
      </c>
      <c r="C214" s="8" t="s">
        <v>2426</v>
      </c>
      <c r="D214" s="8" t="s">
        <v>2198</v>
      </c>
      <c r="E214" s="288">
        <v>25107</v>
      </c>
      <c r="F214" s="290">
        <v>1968</v>
      </c>
      <c r="G214" s="290">
        <f t="shared" si="4"/>
        <v>42</v>
      </c>
      <c r="H214" s="8" t="s">
        <v>3713</v>
      </c>
      <c r="I214" s="8" t="s">
        <v>2166</v>
      </c>
      <c r="J214" s="8" t="s">
        <v>2083</v>
      </c>
      <c r="K214" s="8">
        <v>21</v>
      </c>
      <c r="L214" s="8">
        <v>92</v>
      </c>
      <c r="M214" s="8" t="s">
        <v>1104</v>
      </c>
      <c r="N214" s="8">
        <v>0</v>
      </c>
      <c r="O214" s="8" t="s">
        <v>2427</v>
      </c>
      <c r="P214" s="13" t="s">
        <v>2427</v>
      </c>
      <c r="Q214" s="8" t="s">
        <v>2428</v>
      </c>
      <c r="R214">
        <v>1</v>
      </c>
      <c r="S214" s="260">
        <v>0.03040509259259259</v>
      </c>
      <c r="U214" s="260">
        <f>P214-S214</f>
        <v>0</v>
      </c>
    </row>
    <row r="215" spans="1:20" ht="12.75">
      <c r="A215" s="13">
        <v>255</v>
      </c>
      <c r="B215" s="8">
        <v>738</v>
      </c>
      <c r="C215" s="8" t="s">
        <v>2945</v>
      </c>
      <c r="D215" s="8" t="s">
        <v>2058</v>
      </c>
      <c r="E215" s="288">
        <v>31615</v>
      </c>
      <c r="F215" s="290">
        <v>1986</v>
      </c>
      <c r="G215" s="290">
        <f t="shared" si="4"/>
        <v>24</v>
      </c>
      <c r="H215" s="8" t="s">
        <v>3713</v>
      </c>
      <c r="I215" s="8" t="s">
        <v>2179</v>
      </c>
      <c r="J215" s="8" t="s">
        <v>2044</v>
      </c>
      <c r="K215" s="8">
        <v>60</v>
      </c>
      <c r="L215" s="8">
        <v>241</v>
      </c>
      <c r="M215" s="8" t="s">
        <v>1104</v>
      </c>
      <c r="N215" s="8">
        <v>0</v>
      </c>
      <c r="O215" s="8" t="s">
        <v>2946</v>
      </c>
      <c r="P215" s="13" t="s">
        <v>2947</v>
      </c>
      <c r="Q215" s="8" t="s">
        <v>2931</v>
      </c>
      <c r="R215">
        <v>1</v>
      </c>
      <c r="S215" s="260">
        <v>0.03530092592592592</v>
      </c>
      <c r="T215" s="260">
        <f>P215-S215</f>
        <v>0</v>
      </c>
    </row>
    <row r="216" spans="1:21" ht="12.75">
      <c r="A216" s="13">
        <v>61</v>
      </c>
      <c r="B216" s="8">
        <v>364</v>
      </c>
      <c r="C216" s="8" t="s">
        <v>154</v>
      </c>
      <c r="D216" s="8" t="s">
        <v>2302</v>
      </c>
      <c r="E216" s="288">
        <v>23226</v>
      </c>
      <c r="F216" s="290">
        <v>1963</v>
      </c>
      <c r="G216" s="290">
        <f t="shared" si="4"/>
        <v>47</v>
      </c>
      <c r="H216" s="8" t="s">
        <v>3713</v>
      </c>
      <c r="I216" s="8" t="s">
        <v>2303</v>
      </c>
      <c r="J216" s="8" t="s">
        <v>2083</v>
      </c>
      <c r="K216" s="8">
        <v>13</v>
      </c>
      <c r="L216" s="8">
        <v>56</v>
      </c>
      <c r="M216" s="8" t="s">
        <v>1104</v>
      </c>
      <c r="N216" s="8">
        <v>0</v>
      </c>
      <c r="O216" s="8" t="s">
        <v>2304</v>
      </c>
      <c r="P216" s="13" t="s">
        <v>2297</v>
      </c>
      <c r="Q216" s="8" t="s">
        <v>2197</v>
      </c>
      <c r="R216">
        <v>1</v>
      </c>
      <c r="S216" s="260">
        <v>0.029143518518518517</v>
      </c>
      <c r="U216" s="260">
        <f>P216-S216</f>
        <v>0</v>
      </c>
    </row>
    <row r="217" spans="1:20" ht="12.75">
      <c r="A217" s="13">
        <v>361</v>
      </c>
      <c r="B217" s="8">
        <v>715</v>
      </c>
      <c r="C217" s="8" t="s">
        <v>3251</v>
      </c>
      <c r="D217" s="8" t="s">
        <v>2574</v>
      </c>
      <c r="E217" s="288">
        <v>12802</v>
      </c>
      <c r="F217" s="290">
        <v>1935</v>
      </c>
      <c r="G217" s="290">
        <f t="shared" si="4"/>
        <v>75</v>
      </c>
      <c r="H217" s="8" t="s">
        <v>3713</v>
      </c>
      <c r="I217" s="8" t="s">
        <v>2705</v>
      </c>
      <c r="J217" s="8" t="s">
        <v>2665</v>
      </c>
      <c r="K217" s="8">
        <v>3</v>
      </c>
      <c r="L217" s="8">
        <v>338</v>
      </c>
      <c r="M217" s="8" t="s">
        <v>1104</v>
      </c>
      <c r="N217" s="8">
        <v>0</v>
      </c>
      <c r="O217" s="8" t="s">
        <v>3252</v>
      </c>
      <c r="P217" s="13" t="s">
        <v>3253</v>
      </c>
      <c r="Q217" s="8" t="s">
        <v>3212</v>
      </c>
      <c r="R217">
        <v>1</v>
      </c>
      <c r="S217" s="260">
        <v>0.03836805555555555</v>
      </c>
      <c r="T217" s="260">
        <f>P217-S217</f>
        <v>0</v>
      </c>
    </row>
    <row r="218" spans="1:20" ht="12.75">
      <c r="A218" s="13">
        <v>301</v>
      </c>
      <c r="B218" s="8">
        <v>486</v>
      </c>
      <c r="C218" s="8" t="s">
        <v>3084</v>
      </c>
      <c r="D218" s="8" t="s">
        <v>3085</v>
      </c>
      <c r="E218" s="288">
        <v>28508</v>
      </c>
      <c r="F218" s="290">
        <v>1978</v>
      </c>
      <c r="G218" s="290">
        <f t="shared" si="4"/>
        <v>32</v>
      </c>
      <c r="H218" s="8" t="s">
        <v>3713</v>
      </c>
      <c r="I218" s="8" t="s">
        <v>2185</v>
      </c>
      <c r="J218" s="8" t="s">
        <v>2050</v>
      </c>
      <c r="K218" s="8">
        <v>84</v>
      </c>
      <c r="L218" s="8">
        <v>283</v>
      </c>
      <c r="M218" s="8" t="s">
        <v>1104</v>
      </c>
      <c r="N218" s="8">
        <v>0</v>
      </c>
      <c r="O218" s="8" t="s">
        <v>3086</v>
      </c>
      <c r="P218" s="13" t="s">
        <v>3082</v>
      </c>
      <c r="Q218" s="8" t="s">
        <v>3017</v>
      </c>
      <c r="R218">
        <v>1</v>
      </c>
      <c r="S218" s="260">
        <v>0.036585648148148145</v>
      </c>
      <c r="T218" s="260">
        <f>P218-S218</f>
        <v>0</v>
      </c>
    </row>
    <row r="219" spans="1:21" ht="12.75">
      <c r="A219" s="13">
        <v>132</v>
      </c>
      <c r="B219" s="8">
        <v>105</v>
      </c>
      <c r="C219" s="8" t="s">
        <v>1632</v>
      </c>
      <c r="D219" s="8" t="s">
        <v>2412</v>
      </c>
      <c r="E219" s="288">
        <v>23609</v>
      </c>
      <c r="F219" s="290">
        <v>1964</v>
      </c>
      <c r="G219" s="290">
        <f t="shared" si="4"/>
        <v>46</v>
      </c>
      <c r="H219" s="8" t="s">
        <v>3713</v>
      </c>
      <c r="I219" s="8" t="s">
        <v>2407</v>
      </c>
      <c r="J219" s="8" t="s">
        <v>2083</v>
      </c>
      <c r="K219" s="8">
        <v>26</v>
      </c>
      <c r="L219" s="8">
        <v>124</v>
      </c>
      <c r="M219" s="8" t="s">
        <v>1104</v>
      </c>
      <c r="N219" s="8">
        <v>0</v>
      </c>
      <c r="O219" s="8" t="s">
        <v>2541</v>
      </c>
      <c r="P219" s="13" t="s">
        <v>2534</v>
      </c>
      <c r="Q219" s="8" t="s">
        <v>2519</v>
      </c>
      <c r="R219">
        <v>1</v>
      </c>
      <c r="S219" s="260">
        <v>0.031747685185185184</v>
      </c>
      <c r="U219" s="260">
        <f>P219-S219</f>
        <v>0</v>
      </c>
    </row>
    <row r="220" spans="1:20" ht="12.75">
      <c r="A220" s="13">
        <v>333</v>
      </c>
      <c r="B220" s="8">
        <v>18</v>
      </c>
      <c r="C220" s="8" t="s">
        <v>1735</v>
      </c>
      <c r="D220" s="8" t="s">
        <v>2283</v>
      </c>
      <c r="E220" s="288">
        <v>19375</v>
      </c>
      <c r="F220" s="290">
        <v>1953</v>
      </c>
      <c r="G220" s="290">
        <f t="shared" si="4"/>
        <v>57</v>
      </c>
      <c r="H220" s="8" t="s">
        <v>3713</v>
      </c>
      <c r="I220" s="8" t="s">
        <v>3174</v>
      </c>
      <c r="J220" s="8" t="s">
        <v>2137</v>
      </c>
      <c r="K220" s="8">
        <v>59</v>
      </c>
      <c r="L220" s="8">
        <v>312</v>
      </c>
      <c r="M220" s="8" t="s">
        <v>1104</v>
      </c>
      <c r="N220" s="8">
        <v>0</v>
      </c>
      <c r="O220" s="8" t="s">
        <v>3175</v>
      </c>
      <c r="P220" s="13" t="s">
        <v>3155</v>
      </c>
      <c r="Q220" s="8" t="s">
        <v>3176</v>
      </c>
      <c r="R220">
        <v>1</v>
      </c>
      <c r="S220" s="260">
        <v>0.03756944444444445</v>
      </c>
      <c r="T220" s="260">
        <f>P220-S220</f>
        <v>0</v>
      </c>
    </row>
    <row r="221" spans="1:22" s="246" customFormat="1" ht="12.75">
      <c r="A221" s="13">
        <v>211</v>
      </c>
      <c r="B221" s="8">
        <v>156</v>
      </c>
      <c r="C221" s="8" t="s">
        <v>2771</v>
      </c>
      <c r="D221" s="8" t="s">
        <v>2153</v>
      </c>
      <c r="E221" s="288">
        <v>18394</v>
      </c>
      <c r="F221" s="290">
        <v>1950</v>
      </c>
      <c r="G221" s="290">
        <f t="shared" si="4"/>
        <v>60</v>
      </c>
      <c r="H221" s="8" t="s">
        <v>3713</v>
      </c>
      <c r="I221" s="8" t="s">
        <v>2772</v>
      </c>
      <c r="J221" s="8" t="s">
        <v>2395</v>
      </c>
      <c r="K221" s="8">
        <v>10</v>
      </c>
      <c r="L221" s="8">
        <v>202</v>
      </c>
      <c r="M221" s="8" t="s">
        <v>1104</v>
      </c>
      <c r="N221" s="8">
        <v>0</v>
      </c>
      <c r="O221" s="8" t="s">
        <v>2773</v>
      </c>
      <c r="P221" s="13" t="s">
        <v>2774</v>
      </c>
      <c r="Q221" s="8" t="s">
        <v>2775</v>
      </c>
      <c r="R221">
        <v>1</v>
      </c>
      <c r="S221" s="260">
        <v>0.03405092592592592</v>
      </c>
      <c r="T221"/>
      <c r="U221" s="260">
        <f>P221-S221</f>
        <v>0</v>
      </c>
      <c r="V221" s="263"/>
    </row>
    <row r="222" spans="1:21" ht="12.75">
      <c r="A222" s="13">
        <v>162</v>
      </c>
      <c r="B222" s="8">
        <v>422</v>
      </c>
      <c r="C222" s="8" t="s">
        <v>1297</v>
      </c>
      <c r="D222" s="8" t="s">
        <v>2630</v>
      </c>
      <c r="E222" s="288">
        <v>25377</v>
      </c>
      <c r="F222" s="290">
        <v>1969</v>
      </c>
      <c r="G222" s="290">
        <f t="shared" si="4"/>
        <v>41</v>
      </c>
      <c r="H222" s="8" t="s">
        <v>3713</v>
      </c>
      <c r="I222" s="8" t="s">
        <v>2631</v>
      </c>
      <c r="J222" s="8" t="s">
        <v>2083</v>
      </c>
      <c r="K222" s="8">
        <v>35</v>
      </c>
      <c r="L222" s="8">
        <v>154</v>
      </c>
      <c r="M222" s="8" t="s">
        <v>1104</v>
      </c>
      <c r="N222" s="8">
        <v>0</v>
      </c>
      <c r="O222" s="8" t="s">
        <v>2632</v>
      </c>
      <c r="P222" s="13" t="s">
        <v>2632</v>
      </c>
      <c r="Q222" s="8" t="s">
        <v>2476</v>
      </c>
      <c r="R222">
        <v>1</v>
      </c>
      <c r="S222" s="260">
        <v>0.03280092592592593</v>
      </c>
      <c r="U222" s="260">
        <f>P222-S222</f>
        <v>0</v>
      </c>
    </row>
    <row r="223" spans="1:21" ht="12.75">
      <c r="A223" s="13">
        <v>54</v>
      </c>
      <c r="B223" s="8">
        <v>497</v>
      </c>
      <c r="C223" s="8" t="s">
        <v>1298</v>
      </c>
      <c r="D223" s="8" t="s">
        <v>2237</v>
      </c>
      <c r="E223" s="288">
        <v>22405</v>
      </c>
      <c r="F223" s="290">
        <v>1961</v>
      </c>
      <c r="G223" s="290">
        <f t="shared" si="4"/>
        <v>49</v>
      </c>
      <c r="H223" s="8" t="s">
        <v>3713</v>
      </c>
      <c r="I223" s="8" t="s">
        <v>2107</v>
      </c>
      <c r="J223" s="8" t="s">
        <v>2083</v>
      </c>
      <c r="K223" s="8">
        <v>10</v>
      </c>
      <c r="L223" s="8">
        <v>49</v>
      </c>
      <c r="M223" s="8" t="s">
        <v>1104</v>
      </c>
      <c r="N223" s="8">
        <v>0</v>
      </c>
      <c r="O223" s="8" t="s">
        <v>2280</v>
      </c>
      <c r="P223" s="13" t="s">
        <v>2277</v>
      </c>
      <c r="Q223" s="8" t="s">
        <v>2281</v>
      </c>
      <c r="R223">
        <v>1</v>
      </c>
      <c r="S223" s="260">
        <v>0.028773148148148145</v>
      </c>
      <c r="U223" s="260">
        <f>P223-S223</f>
        <v>0</v>
      </c>
    </row>
    <row r="224" spans="1:20" ht="12.75">
      <c r="A224" s="13">
        <v>431</v>
      </c>
      <c r="B224" s="8">
        <v>296</v>
      </c>
      <c r="C224" s="8" t="s">
        <v>3499</v>
      </c>
      <c r="D224" s="8" t="s">
        <v>2118</v>
      </c>
      <c r="E224" s="288">
        <v>23465</v>
      </c>
      <c r="F224" s="290">
        <v>1964</v>
      </c>
      <c r="G224" s="290">
        <f t="shared" si="4"/>
        <v>46</v>
      </c>
      <c r="H224" s="8" t="s">
        <v>3713</v>
      </c>
      <c r="I224" s="8" t="s">
        <v>2151</v>
      </c>
      <c r="J224" s="8" t="s">
        <v>2083</v>
      </c>
      <c r="K224" s="8">
        <v>72</v>
      </c>
      <c r="L224" s="8">
        <v>392</v>
      </c>
      <c r="M224" s="8" t="s">
        <v>1104</v>
      </c>
      <c r="N224" s="8">
        <v>0</v>
      </c>
      <c r="O224" s="8" t="s">
        <v>3500</v>
      </c>
      <c r="P224" s="13" t="s">
        <v>3501</v>
      </c>
      <c r="Q224" s="8" t="s">
        <v>3502</v>
      </c>
      <c r="R224">
        <v>1</v>
      </c>
      <c r="S224" s="260">
        <v>0.04259259259259259</v>
      </c>
      <c r="T224" s="260">
        <f>P224-S224</f>
        <v>0</v>
      </c>
    </row>
    <row r="225" spans="1:21" ht="12.75">
      <c r="A225" s="292">
        <v>445</v>
      </c>
      <c r="B225" s="257">
        <v>135</v>
      </c>
      <c r="C225" s="257" t="s">
        <v>3544</v>
      </c>
      <c r="D225" s="257" t="s">
        <v>2378</v>
      </c>
      <c r="E225" s="291">
        <v>29909</v>
      </c>
      <c r="F225" s="289">
        <v>1981</v>
      </c>
      <c r="G225" s="290">
        <f t="shared" si="4"/>
        <v>29</v>
      </c>
      <c r="H225" s="257" t="s">
        <v>3713</v>
      </c>
      <c r="I225" s="257" t="s">
        <v>2705</v>
      </c>
      <c r="J225" s="257" t="s">
        <v>2093</v>
      </c>
      <c r="K225" s="257">
        <v>14</v>
      </c>
      <c r="L225" s="257">
        <v>0</v>
      </c>
      <c r="M225" s="257" t="s">
        <v>1103</v>
      </c>
      <c r="N225" s="257">
        <v>42</v>
      </c>
      <c r="O225" s="257" t="s">
        <v>3545</v>
      </c>
      <c r="P225" s="292" t="s">
        <v>3538</v>
      </c>
      <c r="Q225" s="257" t="s">
        <v>3546</v>
      </c>
      <c r="R225" s="246">
        <v>1</v>
      </c>
      <c r="S225" s="274">
        <v>0.04370370370370371</v>
      </c>
      <c r="T225" s="260">
        <f>P225-S225</f>
        <v>0</v>
      </c>
      <c r="U225" s="246"/>
    </row>
    <row r="226" spans="1:20" ht="12.75">
      <c r="A226" s="13">
        <v>293</v>
      </c>
      <c r="B226" s="8">
        <v>136</v>
      </c>
      <c r="C226" s="8" t="s">
        <v>3054</v>
      </c>
      <c r="D226" s="8" t="s">
        <v>2184</v>
      </c>
      <c r="E226" s="288">
        <v>29377</v>
      </c>
      <c r="F226" s="290">
        <v>1980</v>
      </c>
      <c r="G226" s="290">
        <f t="shared" si="4"/>
        <v>30</v>
      </c>
      <c r="H226" s="8" t="s">
        <v>3713</v>
      </c>
      <c r="I226" s="8" t="s">
        <v>2705</v>
      </c>
      <c r="J226" s="8" t="s">
        <v>2050</v>
      </c>
      <c r="K226" s="8">
        <v>81</v>
      </c>
      <c r="L226" s="8">
        <v>275</v>
      </c>
      <c r="M226" s="8" t="s">
        <v>1104</v>
      </c>
      <c r="N226" s="8">
        <v>0</v>
      </c>
      <c r="O226" s="8" t="s">
        <v>3052</v>
      </c>
      <c r="P226" s="13" t="s">
        <v>3055</v>
      </c>
      <c r="Q226" s="8" t="s">
        <v>3056</v>
      </c>
      <c r="R226">
        <v>1</v>
      </c>
      <c r="S226" s="260">
        <v>0.03635416666666667</v>
      </c>
      <c r="T226" s="260">
        <f>P226-S226</f>
        <v>0</v>
      </c>
    </row>
    <row r="227" spans="1:21" ht="12.75">
      <c r="A227" s="13">
        <v>6</v>
      </c>
      <c r="B227" s="8">
        <v>6</v>
      </c>
      <c r="C227" s="8" t="s">
        <v>156</v>
      </c>
      <c r="D227" s="8" t="s">
        <v>2067</v>
      </c>
      <c r="E227" s="288">
        <v>29999</v>
      </c>
      <c r="F227" s="290">
        <v>1982</v>
      </c>
      <c r="G227" s="290">
        <f t="shared" si="4"/>
        <v>28</v>
      </c>
      <c r="H227" s="8" t="s">
        <v>3713</v>
      </c>
      <c r="I227" s="8" t="s">
        <v>2068</v>
      </c>
      <c r="J227" s="8" t="s">
        <v>2044</v>
      </c>
      <c r="K227" s="8">
        <v>5</v>
      </c>
      <c r="L227" s="8">
        <v>6</v>
      </c>
      <c r="M227" s="8" t="s">
        <v>1104</v>
      </c>
      <c r="N227" s="8">
        <v>0</v>
      </c>
      <c r="O227" s="8" t="s">
        <v>2069</v>
      </c>
      <c r="P227" s="13" t="s">
        <v>2069</v>
      </c>
      <c r="Q227" s="294" t="s">
        <v>2070</v>
      </c>
      <c r="R227">
        <v>1</v>
      </c>
      <c r="S227" s="260">
        <v>0.023912037037037034</v>
      </c>
      <c r="U227" s="260">
        <f aca="true" t="shared" si="5" ref="U227:U232">P227-S227</f>
        <v>0</v>
      </c>
    </row>
    <row r="228" spans="1:21" ht="12.75">
      <c r="A228" s="13">
        <v>23</v>
      </c>
      <c r="B228" s="8">
        <v>492</v>
      </c>
      <c r="C228" s="8" t="s">
        <v>1502</v>
      </c>
      <c r="D228" s="8" t="s">
        <v>2150</v>
      </c>
      <c r="E228" s="288">
        <v>23023</v>
      </c>
      <c r="F228" s="293">
        <v>1963</v>
      </c>
      <c r="G228" s="290">
        <f t="shared" si="4"/>
        <v>47</v>
      </c>
      <c r="H228" s="8" t="s">
        <v>3713</v>
      </c>
      <c r="I228" s="8" t="s">
        <v>2151</v>
      </c>
      <c r="J228" s="8" t="s">
        <v>2083</v>
      </c>
      <c r="K228" s="8">
        <v>4</v>
      </c>
      <c r="L228" s="8">
        <v>20</v>
      </c>
      <c r="M228" s="8" t="s">
        <v>1104</v>
      </c>
      <c r="N228" s="8">
        <v>0</v>
      </c>
      <c r="O228" s="8" t="s">
        <v>2152</v>
      </c>
      <c r="P228" s="13" t="s">
        <v>2152</v>
      </c>
      <c r="Q228" s="8" t="s">
        <v>2121</v>
      </c>
      <c r="R228">
        <v>1</v>
      </c>
      <c r="S228" s="260">
        <v>0.026712962962962966</v>
      </c>
      <c r="U228" s="260">
        <f t="shared" si="5"/>
        <v>0</v>
      </c>
    </row>
    <row r="229" spans="1:21" ht="12.75">
      <c r="A229" s="13">
        <v>80</v>
      </c>
      <c r="B229" s="8">
        <v>201</v>
      </c>
      <c r="C229" s="8" t="s">
        <v>157</v>
      </c>
      <c r="D229" s="8" t="s">
        <v>2361</v>
      </c>
      <c r="E229" s="288">
        <v>19427</v>
      </c>
      <c r="F229" s="290">
        <v>1953</v>
      </c>
      <c r="G229" s="290">
        <f t="shared" si="4"/>
        <v>57</v>
      </c>
      <c r="H229" s="8" t="s">
        <v>3713</v>
      </c>
      <c r="I229" s="8" t="s">
        <v>2362</v>
      </c>
      <c r="J229" s="8" t="s">
        <v>2137</v>
      </c>
      <c r="K229" s="8">
        <v>12</v>
      </c>
      <c r="L229" s="8">
        <v>75</v>
      </c>
      <c r="M229" s="8" t="s">
        <v>1104</v>
      </c>
      <c r="N229" s="8">
        <v>0</v>
      </c>
      <c r="O229" s="8" t="s">
        <v>2363</v>
      </c>
      <c r="P229" s="13" t="s">
        <v>2363</v>
      </c>
      <c r="Q229" s="8" t="s">
        <v>2311</v>
      </c>
      <c r="R229">
        <v>1</v>
      </c>
      <c r="S229" s="260">
        <v>0.029837962962962965</v>
      </c>
      <c r="U229" s="260">
        <f t="shared" si="5"/>
        <v>0</v>
      </c>
    </row>
    <row r="230" spans="1:22" s="246" customFormat="1" ht="12.75">
      <c r="A230" s="13">
        <v>38</v>
      </c>
      <c r="B230" s="8">
        <v>596</v>
      </c>
      <c r="C230" s="8" t="s">
        <v>2211</v>
      </c>
      <c r="D230" s="8" t="s">
        <v>2198</v>
      </c>
      <c r="E230" s="288">
        <v>27653</v>
      </c>
      <c r="F230" s="290">
        <v>1975</v>
      </c>
      <c r="G230" s="290">
        <f t="shared" si="4"/>
        <v>35</v>
      </c>
      <c r="H230" s="8" t="s">
        <v>3713</v>
      </c>
      <c r="I230" s="8" t="s">
        <v>2212</v>
      </c>
      <c r="J230" s="8" t="s">
        <v>2050</v>
      </c>
      <c r="K230" s="8">
        <v>11</v>
      </c>
      <c r="L230" s="8">
        <v>35</v>
      </c>
      <c r="M230" s="8" t="s">
        <v>1104</v>
      </c>
      <c r="N230" s="8">
        <v>0</v>
      </c>
      <c r="O230" s="8" t="s">
        <v>2213</v>
      </c>
      <c r="P230" s="13" t="s">
        <v>2209</v>
      </c>
      <c r="Q230" s="8" t="s">
        <v>2214</v>
      </c>
      <c r="R230">
        <v>1</v>
      </c>
      <c r="S230" s="260">
        <v>0.02770833333333333</v>
      </c>
      <c r="T230"/>
      <c r="U230" s="260">
        <f t="shared" si="5"/>
        <v>0</v>
      </c>
      <c r="V230" s="263"/>
    </row>
    <row r="231" spans="1:21" ht="12.75">
      <c r="A231" s="13">
        <v>76</v>
      </c>
      <c r="B231" s="8">
        <v>97</v>
      </c>
      <c r="C231" s="8" t="s">
        <v>160</v>
      </c>
      <c r="D231" s="8" t="s">
        <v>2106</v>
      </c>
      <c r="E231" s="288">
        <v>33409</v>
      </c>
      <c r="F231" s="290">
        <v>1991</v>
      </c>
      <c r="G231" s="290">
        <f t="shared" si="4"/>
        <v>19</v>
      </c>
      <c r="H231" s="8" t="s">
        <v>3713</v>
      </c>
      <c r="I231" s="8" t="s">
        <v>2078</v>
      </c>
      <c r="J231" s="8" t="s">
        <v>2044</v>
      </c>
      <c r="K231" s="8">
        <v>23</v>
      </c>
      <c r="L231" s="8">
        <v>71</v>
      </c>
      <c r="M231" s="8" t="s">
        <v>1104</v>
      </c>
      <c r="N231" s="8">
        <v>0</v>
      </c>
      <c r="O231" s="8" t="s">
        <v>2348</v>
      </c>
      <c r="P231" s="13" t="s">
        <v>2349</v>
      </c>
      <c r="Q231" s="8" t="s">
        <v>2329</v>
      </c>
      <c r="R231">
        <v>1</v>
      </c>
      <c r="S231" s="260">
        <v>0.0297337962962963</v>
      </c>
      <c r="U231" s="260">
        <f t="shared" si="5"/>
        <v>0</v>
      </c>
    </row>
    <row r="232" spans="1:21" ht="12.75">
      <c r="A232" s="13">
        <v>115</v>
      </c>
      <c r="B232" s="8">
        <v>703</v>
      </c>
      <c r="C232" s="8" t="s">
        <v>2482</v>
      </c>
      <c r="D232" s="8" t="s">
        <v>1142</v>
      </c>
      <c r="E232" s="288">
        <v>32679</v>
      </c>
      <c r="F232" s="290">
        <v>1989</v>
      </c>
      <c r="G232" s="290">
        <f t="shared" si="4"/>
        <v>21</v>
      </c>
      <c r="H232" s="8" t="s">
        <v>3713</v>
      </c>
      <c r="I232" s="8" t="s">
        <v>2132</v>
      </c>
      <c r="J232" s="8" t="s">
        <v>2044</v>
      </c>
      <c r="K232" s="8">
        <v>31</v>
      </c>
      <c r="L232" s="8">
        <v>107</v>
      </c>
      <c r="M232" s="8" t="s">
        <v>1104</v>
      </c>
      <c r="N232" s="8">
        <v>0</v>
      </c>
      <c r="O232" s="8" t="s">
        <v>2483</v>
      </c>
      <c r="P232" s="13" t="s">
        <v>2478</v>
      </c>
      <c r="Q232" s="8" t="s">
        <v>2484</v>
      </c>
      <c r="R232">
        <v>1</v>
      </c>
      <c r="S232" s="260">
        <v>0.03119212962962963</v>
      </c>
      <c r="U232" s="260">
        <f t="shared" si="5"/>
        <v>0</v>
      </c>
    </row>
    <row r="233" spans="1:20" ht="12.75">
      <c r="A233" s="13">
        <v>453</v>
      </c>
      <c r="B233" s="8">
        <v>124</v>
      </c>
      <c r="C233" s="8" t="s">
        <v>3572</v>
      </c>
      <c r="D233" s="8" t="s">
        <v>3573</v>
      </c>
      <c r="E233" s="288">
        <v>19994</v>
      </c>
      <c r="F233" s="290">
        <v>1954</v>
      </c>
      <c r="G233" s="290">
        <f t="shared" si="4"/>
        <v>56</v>
      </c>
      <c r="H233" s="8" t="s">
        <v>3713</v>
      </c>
      <c r="I233" s="8" t="s">
        <v>2132</v>
      </c>
      <c r="J233" s="8" t="s">
        <v>2137</v>
      </c>
      <c r="K233" s="8">
        <v>81</v>
      </c>
      <c r="L233" s="8">
        <v>406</v>
      </c>
      <c r="M233" s="8" t="s">
        <v>1104</v>
      </c>
      <c r="N233" s="8">
        <v>0</v>
      </c>
      <c r="O233" s="8" t="s">
        <v>3574</v>
      </c>
      <c r="P233" s="13" t="s">
        <v>3575</v>
      </c>
      <c r="Q233" s="8" t="s">
        <v>3576</v>
      </c>
      <c r="R233">
        <v>1</v>
      </c>
      <c r="S233" s="260">
        <v>0.04473379629629629</v>
      </c>
      <c r="T233" s="260">
        <f>P233-S233</f>
        <v>0</v>
      </c>
    </row>
    <row r="234" spans="1:22" s="246" customFormat="1" ht="12.75">
      <c r="A234" s="13">
        <v>133</v>
      </c>
      <c r="B234" s="8">
        <v>547</v>
      </c>
      <c r="C234" s="8" t="s">
        <v>162</v>
      </c>
      <c r="D234" s="8" t="s">
        <v>2203</v>
      </c>
      <c r="E234" s="288">
        <v>19794</v>
      </c>
      <c r="F234" s="290">
        <v>1954</v>
      </c>
      <c r="G234" s="290">
        <f t="shared" si="4"/>
        <v>56</v>
      </c>
      <c r="H234" s="8" t="s">
        <v>3713</v>
      </c>
      <c r="I234" s="8" t="s">
        <v>2208</v>
      </c>
      <c r="J234" s="8" t="s">
        <v>2137</v>
      </c>
      <c r="K234" s="8">
        <v>24</v>
      </c>
      <c r="L234" s="8">
        <v>125</v>
      </c>
      <c r="M234" s="8" t="s">
        <v>1104</v>
      </c>
      <c r="N234" s="8">
        <v>0</v>
      </c>
      <c r="O234" s="8" t="s">
        <v>2542</v>
      </c>
      <c r="P234" s="13" t="s">
        <v>2543</v>
      </c>
      <c r="Q234" s="8" t="s">
        <v>2544</v>
      </c>
      <c r="R234">
        <v>1</v>
      </c>
      <c r="S234" s="260">
        <v>0.03181712962962963</v>
      </c>
      <c r="T234"/>
      <c r="U234" s="260">
        <f>P234-S234</f>
        <v>0</v>
      </c>
      <c r="V234" s="263"/>
    </row>
    <row r="235" spans="1:20" ht="12.75">
      <c r="A235" s="13">
        <v>269</v>
      </c>
      <c r="B235" s="8">
        <v>205</v>
      </c>
      <c r="C235" s="8" t="s">
        <v>164</v>
      </c>
      <c r="D235" s="8" t="s">
        <v>2980</v>
      </c>
      <c r="E235" s="288">
        <v>23045</v>
      </c>
      <c r="F235" s="290">
        <v>1963</v>
      </c>
      <c r="G235" s="290">
        <f t="shared" si="4"/>
        <v>47</v>
      </c>
      <c r="H235" s="8" t="s">
        <v>166</v>
      </c>
      <c r="I235" s="8" t="s">
        <v>2981</v>
      </c>
      <c r="J235" s="8" t="s">
        <v>2083</v>
      </c>
      <c r="K235" s="8">
        <v>52</v>
      </c>
      <c r="L235" s="8">
        <v>253</v>
      </c>
      <c r="M235" s="8" t="s">
        <v>1104</v>
      </c>
      <c r="N235" s="8">
        <v>0</v>
      </c>
      <c r="O235" s="8" t="s">
        <v>2982</v>
      </c>
      <c r="P235" s="13" t="s">
        <v>2955</v>
      </c>
      <c r="Q235" s="8" t="s">
        <v>2983</v>
      </c>
      <c r="R235">
        <v>1</v>
      </c>
      <c r="S235" s="260">
        <v>0.03553240740740741</v>
      </c>
      <c r="T235" s="260">
        <f>P235-S235</f>
        <v>0</v>
      </c>
    </row>
    <row r="236" spans="1:22" s="246" customFormat="1" ht="12.75">
      <c r="A236" s="13">
        <v>478</v>
      </c>
      <c r="B236" s="8">
        <v>712</v>
      </c>
      <c r="C236" s="8" t="s">
        <v>2237</v>
      </c>
      <c r="D236" s="8" t="s">
        <v>2126</v>
      </c>
      <c r="E236" s="288">
        <v>17502</v>
      </c>
      <c r="F236" s="290">
        <v>1947</v>
      </c>
      <c r="G236" s="290">
        <f t="shared" si="4"/>
        <v>63</v>
      </c>
      <c r="H236" s="8" t="s">
        <v>3713</v>
      </c>
      <c r="I236" s="8" t="s">
        <v>3235</v>
      </c>
      <c r="J236" s="8" t="s">
        <v>2395</v>
      </c>
      <c r="K236" s="8">
        <v>36</v>
      </c>
      <c r="L236" s="8">
        <v>424</v>
      </c>
      <c r="M236" s="8" t="s">
        <v>1104</v>
      </c>
      <c r="N236" s="8">
        <v>0</v>
      </c>
      <c r="O236" s="8" t="s">
        <v>3666</v>
      </c>
      <c r="P236" s="13" t="s">
        <v>3667</v>
      </c>
      <c r="Q236" s="8" t="s">
        <v>3668</v>
      </c>
      <c r="R236">
        <v>1</v>
      </c>
      <c r="S236" s="260">
        <v>0.05195601851851852</v>
      </c>
      <c r="T236" s="260">
        <f>P236-S236</f>
        <v>0</v>
      </c>
      <c r="U236"/>
      <c r="V236" s="263"/>
    </row>
    <row r="237" spans="1:21" ht="12.75">
      <c r="A237" s="13">
        <v>51</v>
      </c>
      <c r="B237" s="8">
        <v>185</v>
      </c>
      <c r="C237" s="8" t="s">
        <v>1557</v>
      </c>
      <c r="D237" s="8" t="s">
        <v>1142</v>
      </c>
      <c r="E237" s="288">
        <v>26639</v>
      </c>
      <c r="F237" s="290">
        <v>1972</v>
      </c>
      <c r="G237" s="290">
        <f t="shared" si="4"/>
        <v>38</v>
      </c>
      <c r="H237" s="8" t="s">
        <v>3713</v>
      </c>
      <c r="I237" s="8" t="s">
        <v>2082</v>
      </c>
      <c r="J237" s="8" t="s">
        <v>2050</v>
      </c>
      <c r="K237" s="8">
        <v>15</v>
      </c>
      <c r="L237" s="8">
        <v>46</v>
      </c>
      <c r="M237" s="8" t="s">
        <v>1104</v>
      </c>
      <c r="N237" s="8">
        <v>0</v>
      </c>
      <c r="O237" s="8" t="s">
        <v>2268</v>
      </c>
      <c r="P237" s="13" t="s">
        <v>2269</v>
      </c>
      <c r="Q237" s="8" t="s">
        <v>2270</v>
      </c>
      <c r="R237">
        <v>1</v>
      </c>
      <c r="S237" s="260">
        <v>0.028657407407407406</v>
      </c>
      <c r="U237" s="260">
        <f>P237-S237</f>
        <v>0</v>
      </c>
    </row>
    <row r="238" spans="1:21" ht="12.75">
      <c r="A238" s="292">
        <v>468</v>
      </c>
      <c r="B238" s="257">
        <v>503</v>
      </c>
      <c r="C238" s="257" t="s">
        <v>1557</v>
      </c>
      <c r="D238" s="257" t="s">
        <v>2378</v>
      </c>
      <c r="E238" s="291">
        <v>28149</v>
      </c>
      <c r="F238" s="289">
        <v>1977</v>
      </c>
      <c r="G238" s="290">
        <f t="shared" si="4"/>
        <v>33</v>
      </c>
      <c r="H238" s="257" t="s">
        <v>3713</v>
      </c>
      <c r="I238" s="257" t="s">
        <v>2082</v>
      </c>
      <c r="J238" s="257" t="s">
        <v>2232</v>
      </c>
      <c r="K238" s="257">
        <v>19</v>
      </c>
      <c r="L238" s="257">
        <v>0</v>
      </c>
      <c r="M238" s="257" t="s">
        <v>1103</v>
      </c>
      <c r="N238" s="257">
        <v>52</v>
      </c>
      <c r="O238" s="257" t="s">
        <v>3627</v>
      </c>
      <c r="P238" s="292" t="s">
        <v>3628</v>
      </c>
      <c r="Q238" s="257" t="s">
        <v>3629</v>
      </c>
      <c r="R238" s="246">
        <v>1</v>
      </c>
      <c r="S238" s="274">
        <v>0.046481481481481485</v>
      </c>
      <c r="T238" s="260">
        <f>P238-S238</f>
        <v>0</v>
      </c>
      <c r="U238" s="246"/>
    </row>
    <row r="239" spans="1:21" ht="12.75">
      <c r="A239" s="13">
        <v>167</v>
      </c>
      <c r="B239" s="8">
        <v>251</v>
      </c>
      <c r="C239" s="8" t="s">
        <v>167</v>
      </c>
      <c r="D239" s="8" t="s">
        <v>2169</v>
      </c>
      <c r="E239" s="288">
        <v>21148</v>
      </c>
      <c r="F239" s="290">
        <v>1957</v>
      </c>
      <c r="G239" s="290">
        <f t="shared" si="4"/>
        <v>53</v>
      </c>
      <c r="H239" s="8" t="s">
        <v>3713</v>
      </c>
      <c r="I239" s="8" t="s">
        <v>2647</v>
      </c>
      <c r="J239" s="8" t="s">
        <v>2137</v>
      </c>
      <c r="K239" s="8">
        <v>28</v>
      </c>
      <c r="L239" s="8">
        <v>159</v>
      </c>
      <c r="M239" s="8" t="s">
        <v>1104</v>
      </c>
      <c r="N239" s="8">
        <v>0</v>
      </c>
      <c r="O239" s="8" t="s">
        <v>2648</v>
      </c>
      <c r="P239" s="13" t="s">
        <v>2649</v>
      </c>
      <c r="Q239" s="8" t="s">
        <v>2650</v>
      </c>
      <c r="R239">
        <v>1</v>
      </c>
      <c r="S239" s="260">
        <v>0.03283564814814815</v>
      </c>
      <c r="U239" s="260">
        <f>P239-S239</f>
        <v>0</v>
      </c>
    </row>
    <row r="240" spans="1:21" ht="12.75">
      <c r="A240" s="292">
        <v>464</v>
      </c>
      <c r="B240" s="257">
        <v>31</v>
      </c>
      <c r="C240" s="257" t="s">
        <v>1840</v>
      </c>
      <c r="D240" s="257" t="s">
        <v>3616</v>
      </c>
      <c r="E240" s="291">
        <v>26203</v>
      </c>
      <c r="F240" s="289">
        <v>1971</v>
      </c>
      <c r="G240" s="290">
        <f t="shared" si="4"/>
        <v>39</v>
      </c>
      <c r="H240" s="257" t="s">
        <v>3713</v>
      </c>
      <c r="I240" s="257" t="s">
        <v>2185</v>
      </c>
      <c r="J240" s="257" t="s">
        <v>2232</v>
      </c>
      <c r="K240" s="257">
        <v>16</v>
      </c>
      <c r="L240" s="257">
        <v>0</v>
      </c>
      <c r="M240" s="257" t="s">
        <v>1103</v>
      </c>
      <c r="N240" s="257">
        <v>49</v>
      </c>
      <c r="O240" s="257" t="s">
        <v>3613</v>
      </c>
      <c r="P240" s="292" t="s">
        <v>3617</v>
      </c>
      <c r="Q240" s="257" t="s">
        <v>3615</v>
      </c>
      <c r="R240" s="246">
        <v>1</v>
      </c>
      <c r="S240" s="274">
        <v>0.045995370370370374</v>
      </c>
      <c r="T240" s="260">
        <f>P240-S240</f>
        <v>0</v>
      </c>
      <c r="U240" s="246"/>
    </row>
    <row r="241" spans="1:20" ht="12.75">
      <c r="A241" s="13">
        <v>335</v>
      </c>
      <c r="B241" s="8">
        <v>647</v>
      </c>
      <c r="C241" s="8" t="s">
        <v>171</v>
      </c>
      <c r="D241" s="8" t="s">
        <v>1142</v>
      </c>
      <c r="E241" s="288">
        <v>34240</v>
      </c>
      <c r="F241" s="290">
        <v>1993</v>
      </c>
      <c r="G241" s="290">
        <f t="shared" si="4"/>
        <v>17</v>
      </c>
      <c r="H241" s="8" t="s">
        <v>3713</v>
      </c>
      <c r="I241" s="8" t="s">
        <v>2185</v>
      </c>
      <c r="J241" s="8" t="s">
        <v>2044</v>
      </c>
      <c r="K241" s="8">
        <v>77</v>
      </c>
      <c r="L241" s="8">
        <v>314</v>
      </c>
      <c r="M241" s="8" t="s">
        <v>1104</v>
      </c>
      <c r="N241" s="8">
        <v>0</v>
      </c>
      <c r="O241" s="8" t="s">
        <v>3179</v>
      </c>
      <c r="P241" s="13" t="s">
        <v>3180</v>
      </c>
      <c r="Q241" s="8" t="s">
        <v>2979</v>
      </c>
      <c r="R241">
        <v>1</v>
      </c>
      <c r="S241" s="260">
        <v>0.03753472222222222</v>
      </c>
      <c r="T241" s="260">
        <f>P241-S241</f>
        <v>0</v>
      </c>
    </row>
    <row r="242" spans="1:20" ht="12.75">
      <c r="A242" s="13">
        <v>463</v>
      </c>
      <c r="B242" s="8">
        <v>30</v>
      </c>
      <c r="C242" s="8" t="s">
        <v>171</v>
      </c>
      <c r="D242" s="8" t="s">
        <v>3612</v>
      </c>
      <c r="E242" s="288">
        <v>25693</v>
      </c>
      <c r="F242" s="290">
        <v>1970</v>
      </c>
      <c r="G242" s="290">
        <f t="shared" si="4"/>
        <v>40</v>
      </c>
      <c r="H242" s="8" t="s">
        <v>3713</v>
      </c>
      <c r="I242" s="8" t="s">
        <v>2185</v>
      </c>
      <c r="J242" s="8" t="s">
        <v>2083</v>
      </c>
      <c r="K242" s="8">
        <v>76</v>
      </c>
      <c r="L242" s="8">
        <v>415</v>
      </c>
      <c r="M242" s="8" t="s">
        <v>1104</v>
      </c>
      <c r="N242" s="8">
        <v>0</v>
      </c>
      <c r="O242" s="8" t="s">
        <v>3613</v>
      </c>
      <c r="P242" s="13" t="s">
        <v>3614</v>
      </c>
      <c r="Q242" s="8" t="s">
        <v>3615</v>
      </c>
      <c r="R242">
        <v>1</v>
      </c>
      <c r="S242" s="260">
        <v>0.04598379629629629</v>
      </c>
      <c r="T242" s="260">
        <f>P242-S242</f>
        <v>0</v>
      </c>
    </row>
    <row r="243" spans="1:21" ht="12.75">
      <c r="A243" s="13">
        <v>108</v>
      </c>
      <c r="B243" s="8">
        <v>386</v>
      </c>
      <c r="C243" s="8" t="s">
        <v>173</v>
      </c>
      <c r="D243" s="8" t="s">
        <v>2399</v>
      </c>
      <c r="E243" s="288">
        <v>21053</v>
      </c>
      <c r="F243" s="290">
        <v>1957</v>
      </c>
      <c r="G243" s="290">
        <f t="shared" si="4"/>
        <v>53</v>
      </c>
      <c r="H243" s="8" t="s">
        <v>3713</v>
      </c>
      <c r="I243" s="8" t="s">
        <v>2460</v>
      </c>
      <c r="J243" s="8" t="s">
        <v>2137</v>
      </c>
      <c r="K243" s="8">
        <v>19</v>
      </c>
      <c r="L243" s="8">
        <v>101</v>
      </c>
      <c r="M243" s="8" t="s">
        <v>1104</v>
      </c>
      <c r="N243" s="8">
        <v>0</v>
      </c>
      <c r="O243" s="8" t="s">
        <v>2461</v>
      </c>
      <c r="P243" s="13" t="s">
        <v>2461</v>
      </c>
      <c r="Q243" s="8" t="s">
        <v>2451</v>
      </c>
      <c r="R243">
        <v>1</v>
      </c>
      <c r="S243" s="260">
        <v>0.03078703703703704</v>
      </c>
      <c r="U243" s="260">
        <f>P243-S243</f>
        <v>0</v>
      </c>
    </row>
    <row r="244" spans="1:20" ht="12.75">
      <c r="A244" s="13">
        <v>230</v>
      </c>
      <c r="B244" s="8">
        <v>387</v>
      </c>
      <c r="C244" s="8" t="s">
        <v>173</v>
      </c>
      <c r="D244" s="8" t="s">
        <v>1142</v>
      </c>
      <c r="E244" s="288">
        <v>28986</v>
      </c>
      <c r="F244" s="290">
        <v>1979</v>
      </c>
      <c r="G244" s="290">
        <f t="shared" si="4"/>
        <v>31</v>
      </c>
      <c r="H244" s="8" t="s">
        <v>3713</v>
      </c>
      <c r="I244" s="8" t="s">
        <v>2828</v>
      </c>
      <c r="J244" s="8" t="s">
        <v>2050</v>
      </c>
      <c r="K244" s="8">
        <v>66</v>
      </c>
      <c r="L244" s="8">
        <v>219</v>
      </c>
      <c r="M244" s="8" t="s">
        <v>1104</v>
      </c>
      <c r="N244" s="8">
        <v>0</v>
      </c>
      <c r="O244" s="8" t="s">
        <v>2829</v>
      </c>
      <c r="P244" s="13" t="s">
        <v>2830</v>
      </c>
      <c r="Q244" s="8" t="s">
        <v>2831</v>
      </c>
      <c r="R244">
        <v>1</v>
      </c>
      <c r="S244" s="260">
        <v>0.03451388888888889</v>
      </c>
      <c r="T244" s="260">
        <f>P244-S244</f>
        <v>0</v>
      </c>
    </row>
    <row r="245" spans="1:21" ht="12.75">
      <c r="A245" s="13">
        <v>8</v>
      </c>
      <c r="B245" s="8">
        <v>396</v>
      </c>
      <c r="C245" s="8" t="s">
        <v>2076</v>
      </c>
      <c r="D245" s="8" t="s">
        <v>2077</v>
      </c>
      <c r="E245" s="288">
        <v>33557</v>
      </c>
      <c r="F245" s="290">
        <v>1991</v>
      </c>
      <c r="G245" s="290">
        <f t="shared" si="4"/>
        <v>19</v>
      </c>
      <c r="H245" s="8" t="s">
        <v>3713</v>
      </c>
      <c r="I245" s="8" t="s">
        <v>2078</v>
      </c>
      <c r="J245" s="8" t="s">
        <v>2044</v>
      </c>
      <c r="K245" s="8">
        <v>6</v>
      </c>
      <c r="L245" s="8">
        <v>8</v>
      </c>
      <c r="M245" s="8" t="s">
        <v>1104</v>
      </c>
      <c r="N245" s="8">
        <v>0</v>
      </c>
      <c r="O245" s="8" t="s">
        <v>2079</v>
      </c>
      <c r="P245" s="13" t="s">
        <v>2079</v>
      </c>
      <c r="Q245" s="294" t="s">
        <v>2080</v>
      </c>
      <c r="R245">
        <v>1</v>
      </c>
      <c r="S245" s="260">
        <v>0.024733796296296295</v>
      </c>
      <c r="U245" s="260">
        <f>P245-S245</f>
        <v>0</v>
      </c>
    </row>
    <row r="246" spans="1:20" ht="12.75">
      <c r="A246" s="13">
        <v>246</v>
      </c>
      <c r="B246" s="8">
        <v>617</v>
      </c>
      <c r="C246" s="8" t="s">
        <v>2920</v>
      </c>
      <c r="D246" s="8" t="s">
        <v>2255</v>
      </c>
      <c r="E246" s="288">
        <v>27148</v>
      </c>
      <c r="F246" s="290">
        <v>1974</v>
      </c>
      <c r="G246" s="290">
        <f t="shared" si="4"/>
        <v>36</v>
      </c>
      <c r="H246" s="8" t="s">
        <v>3713</v>
      </c>
      <c r="I246" s="8" t="s">
        <v>2921</v>
      </c>
      <c r="J246" s="8" t="s">
        <v>2050</v>
      </c>
      <c r="K246" s="8">
        <v>68</v>
      </c>
      <c r="L246" s="8">
        <v>233</v>
      </c>
      <c r="M246" s="8" t="s">
        <v>1104</v>
      </c>
      <c r="N246" s="8">
        <v>0</v>
      </c>
      <c r="O246" s="8" t="s">
        <v>2922</v>
      </c>
      <c r="P246" s="13" t="s">
        <v>2923</v>
      </c>
      <c r="Q246" s="8" t="s">
        <v>2730</v>
      </c>
      <c r="R246">
        <v>1</v>
      </c>
      <c r="S246" s="260">
        <v>0.03487268518518519</v>
      </c>
      <c r="T246" s="260">
        <f>P246-S246</f>
        <v>0</v>
      </c>
    </row>
    <row r="247" spans="1:21" ht="12.75">
      <c r="A247" s="13">
        <v>181</v>
      </c>
      <c r="B247" s="8">
        <v>275</v>
      </c>
      <c r="C247" s="8" t="s">
        <v>175</v>
      </c>
      <c r="D247" s="8" t="s">
        <v>2067</v>
      </c>
      <c r="E247" s="288">
        <v>22038</v>
      </c>
      <c r="F247" s="290">
        <v>1960</v>
      </c>
      <c r="G247" s="290">
        <f t="shared" si="4"/>
        <v>50</v>
      </c>
      <c r="H247" s="8" t="s">
        <v>3713</v>
      </c>
      <c r="I247" s="8" t="s">
        <v>2312</v>
      </c>
      <c r="J247" s="8" t="s">
        <v>2137</v>
      </c>
      <c r="K247" s="8">
        <v>31</v>
      </c>
      <c r="L247" s="8">
        <v>172</v>
      </c>
      <c r="M247" s="8" t="s">
        <v>1104</v>
      </c>
      <c r="N247" s="8">
        <v>0</v>
      </c>
      <c r="O247" s="8" t="s">
        <v>2686</v>
      </c>
      <c r="P247" s="13" t="s">
        <v>2687</v>
      </c>
      <c r="Q247" s="8" t="s">
        <v>2545</v>
      </c>
      <c r="R247">
        <v>1</v>
      </c>
      <c r="S247" s="260">
        <v>0.03309027777777778</v>
      </c>
      <c r="U247" s="260">
        <f>P247-S247</f>
        <v>0</v>
      </c>
    </row>
    <row r="248" spans="1:20" ht="12.75">
      <c r="A248" s="13">
        <v>325</v>
      </c>
      <c r="B248" s="8">
        <v>405</v>
      </c>
      <c r="C248" s="8" t="s">
        <v>175</v>
      </c>
      <c r="D248" s="8" t="s">
        <v>2131</v>
      </c>
      <c r="E248" s="288">
        <v>23568</v>
      </c>
      <c r="F248" s="290">
        <v>1964</v>
      </c>
      <c r="G248" s="290">
        <f t="shared" si="4"/>
        <v>46</v>
      </c>
      <c r="H248" s="8" t="s">
        <v>3713</v>
      </c>
      <c r="I248" s="8" t="s">
        <v>3149</v>
      </c>
      <c r="J248" s="8" t="s">
        <v>2083</v>
      </c>
      <c r="K248" s="8">
        <v>60</v>
      </c>
      <c r="L248" s="8">
        <v>304</v>
      </c>
      <c r="M248" s="8" t="s">
        <v>1104</v>
      </c>
      <c r="N248" s="8">
        <v>0</v>
      </c>
      <c r="O248" s="8" t="s">
        <v>3150</v>
      </c>
      <c r="P248" s="13" t="s">
        <v>3139</v>
      </c>
      <c r="Q248" s="8" t="s">
        <v>3151</v>
      </c>
      <c r="R248">
        <v>1</v>
      </c>
      <c r="S248" s="260">
        <v>0.03741898148148148</v>
      </c>
      <c r="T248" s="260">
        <f>P248-S248</f>
        <v>0</v>
      </c>
    </row>
    <row r="249" spans="1:20" ht="12.75">
      <c r="A249" s="13">
        <v>314</v>
      </c>
      <c r="B249" s="8">
        <v>441</v>
      </c>
      <c r="C249" s="8" t="s">
        <v>3121</v>
      </c>
      <c r="D249" s="8" t="s">
        <v>2067</v>
      </c>
      <c r="E249" s="288">
        <v>31861</v>
      </c>
      <c r="F249" s="290">
        <v>1987</v>
      </c>
      <c r="G249" s="290">
        <f t="shared" si="4"/>
        <v>23</v>
      </c>
      <c r="H249" s="8" t="s">
        <v>3713</v>
      </c>
      <c r="I249" s="8" t="s">
        <v>2179</v>
      </c>
      <c r="J249" s="8" t="s">
        <v>2044</v>
      </c>
      <c r="K249" s="8">
        <v>73</v>
      </c>
      <c r="L249" s="8">
        <v>296</v>
      </c>
      <c r="M249" s="8" t="s">
        <v>1104</v>
      </c>
      <c r="N249" s="8">
        <v>0</v>
      </c>
      <c r="O249" s="8" t="s">
        <v>3122</v>
      </c>
      <c r="P249" s="13" t="s">
        <v>3108</v>
      </c>
      <c r="Q249" s="8" t="s">
        <v>3123</v>
      </c>
      <c r="R249">
        <v>1</v>
      </c>
      <c r="S249" s="260">
        <v>0.036875</v>
      </c>
      <c r="T249" s="260">
        <f>P249-S249</f>
        <v>0</v>
      </c>
    </row>
    <row r="250" spans="1:21" ht="12.75">
      <c r="A250" s="13">
        <v>77</v>
      </c>
      <c r="B250" s="8">
        <v>401</v>
      </c>
      <c r="C250" s="8" t="s">
        <v>1306</v>
      </c>
      <c r="D250" s="8" t="s">
        <v>1142</v>
      </c>
      <c r="E250" s="288">
        <v>25815</v>
      </c>
      <c r="F250" s="290">
        <v>1970</v>
      </c>
      <c r="G250" s="290">
        <f t="shared" si="4"/>
        <v>40</v>
      </c>
      <c r="H250" s="8" t="s">
        <v>3713</v>
      </c>
      <c r="I250" s="8" t="s">
        <v>2350</v>
      </c>
      <c r="J250" s="8" t="s">
        <v>2083</v>
      </c>
      <c r="K250" s="8">
        <v>15</v>
      </c>
      <c r="L250" s="8">
        <v>72</v>
      </c>
      <c r="M250" s="8" t="s">
        <v>1104</v>
      </c>
      <c r="N250" s="8">
        <v>0</v>
      </c>
      <c r="O250" s="8" t="s">
        <v>2348</v>
      </c>
      <c r="P250" s="13" t="s">
        <v>2351</v>
      </c>
      <c r="Q250" s="8" t="s">
        <v>2352</v>
      </c>
      <c r="R250">
        <v>1</v>
      </c>
      <c r="S250" s="260">
        <v>0.029699074074074072</v>
      </c>
      <c r="U250" s="260">
        <f>P250-S250</f>
        <v>0</v>
      </c>
    </row>
    <row r="251" spans="1:20" ht="12.75">
      <c r="A251" s="13">
        <v>438</v>
      </c>
      <c r="B251" s="8">
        <v>559</v>
      </c>
      <c r="C251" s="8" t="s">
        <v>1306</v>
      </c>
      <c r="D251" s="8" t="s">
        <v>2086</v>
      </c>
      <c r="E251" s="288">
        <v>33960</v>
      </c>
      <c r="F251" s="290">
        <v>1992</v>
      </c>
      <c r="G251" s="290">
        <f t="shared" si="4"/>
        <v>18</v>
      </c>
      <c r="H251" s="8" t="s">
        <v>3713</v>
      </c>
      <c r="I251" s="8" t="s">
        <v>3005</v>
      </c>
      <c r="J251" s="8" t="s">
        <v>2044</v>
      </c>
      <c r="K251" s="8">
        <v>92</v>
      </c>
      <c r="L251" s="8">
        <v>398</v>
      </c>
      <c r="M251" s="8" t="s">
        <v>1104</v>
      </c>
      <c r="N251" s="8">
        <v>0</v>
      </c>
      <c r="O251" s="8" t="s">
        <v>3519</v>
      </c>
      <c r="P251" s="13" t="s">
        <v>3520</v>
      </c>
      <c r="Q251" s="8" t="s">
        <v>3521</v>
      </c>
      <c r="R251">
        <v>1</v>
      </c>
      <c r="S251" s="260">
        <v>0.04334490740740741</v>
      </c>
      <c r="T251" s="260">
        <f>P251-S251</f>
        <v>0</v>
      </c>
    </row>
    <row r="252" spans="1:21" ht="12.75">
      <c r="A252" s="13">
        <v>214</v>
      </c>
      <c r="B252" s="8">
        <v>573</v>
      </c>
      <c r="C252" s="8" t="s">
        <v>178</v>
      </c>
      <c r="D252" s="8" t="s">
        <v>2778</v>
      </c>
      <c r="E252" s="288">
        <v>20325</v>
      </c>
      <c r="F252" s="290">
        <v>1955</v>
      </c>
      <c r="G252" s="290">
        <f t="shared" si="4"/>
        <v>55</v>
      </c>
      <c r="H252" s="8" t="s">
        <v>3713</v>
      </c>
      <c r="I252" s="8" t="s">
        <v>2238</v>
      </c>
      <c r="J252" s="8" t="s">
        <v>2137</v>
      </c>
      <c r="K252" s="8">
        <v>38</v>
      </c>
      <c r="L252" s="8">
        <v>205</v>
      </c>
      <c r="M252" s="8" t="s">
        <v>1104</v>
      </c>
      <c r="N252" s="8">
        <v>0</v>
      </c>
      <c r="O252" s="8" t="s">
        <v>2779</v>
      </c>
      <c r="P252" s="13" t="s">
        <v>2763</v>
      </c>
      <c r="Q252" s="8" t="s">
        <v>2780</v>
      </c>
      <c r="R252">
        <v>1</v>
      </c>
      <c r="S252" s="260">
        <v>0.034074074074074076</v>
      </c>
      <c r="U252" s="260">
        <f>P252-S252</f>
        <v>0</v>
      </c>
    </row>
    <row r="253" spans="1:20" ht="12.75">
      <c r="A253" s="13">
        <v>470</v>
      </c>
      <c r="B253" s="8">
        <v>447</v>
      </c>
      <c r="C253" s="8" t="s">
        <v>3634</v>
      </c>
      <c r="D253" s="8" t="s">
        <v>2436</v>
      </c>
      <c r="E253" s="288">
        <v>19498</v>
      </c>
      <c r="F253" s="290">
        <v>1953</v>
      </c>
      <c r="G253" s="290">
        <f t="shared" si="4"/>
        <v>57</v>
      </c>
      <c r="H253" s="8" t="s">
        <v>3713</v>
      </c>
      <c r="I253" s="8" t="s">
        <v>2407</v>
      </c>
      <c r="J253" s="8" t="s">
        <v>2137</v>
      </c>
      <c r="K253" s="8">
        <v>84</v>
      </c>
      <c r="L253" s="8">
        <v>418</v>
      </c>
      <c r="M253" s="8" t="s">
        <v>1104</v>
      </c>
      <c r="N253" s="8">
        <v>0</v>
      </c>
      <c r="O253" s="8" t="s">
        <v>3635</v>
      </c>
      <c r="P253" s="13" t="s">
        <v>3636</v>
      </c>
      <c r="Q253" s="8" t="s">
        <v>3637</v>
      </c>
      <c r="R253">
        <v>1</v>
      </c>
      <c r="S253" s="260">
        <v>0.04695601851851852</v>
      </c>
      <c r="T253" s="260">
        <f>P253-S253</f>
        <v>0</v>
      </c>
    </row>
    <row r="254" spans="1:20" ht="12.75">
      <c r="A254" s="13">
        <v>311</v>
      </c>
      <c r="B254" s="8">
        <v>446</v>
      </c>
      <c r="C254" s="8" t="s">
        <v>3110</v>
      </c>
      <c r="D254" s="8" t="s">
        <v>2067</v>
      </c>
      <c r="E254" s="288">
        <v>14837</v>
      </c>
      <c r="F254" s="290">
        <v>1940</v>
      </c>
      <c r="G254" s="290">
        <f t="shared" si="4"/>
        <v>70</v>
      </c>
      <c r="H254" s="8" t="s">
        <v>3713</v>
      </c>
      <c r="I254" s="8" t="s">
        <v>3111</v>
      </c>
      <c r="J254" s="8" t="s">
        <v>2665</v>
      </c>
      <c r="K254" s="8">
        <v>2</v>
      </c>
      <c r="L254" s="8">
        <v>293</v>
      </c>
      <c r="M254" s="8" t="s">
        <v>1104</v>
      </c>
      <c r="N254" s="8">
        <v>0</v>
      </c>
      <c r="O254" s="8" t="s">
        <v>3112</v>
      </c>
      <c r="P254" s="13" t="s">
        <v>3112</v>
      </c>
      <c r="Q254" s="8" t="s">
        <v>3113</v>
      </c>
      <c r="R254">
        <v>1</v>
      </c>
      <c r="S254" s="260">
        <v>0.03692129629629629</v>
      </c>
      <c r="T254" s="260">
        <f>P254-S254</f>
        <v>0</v>
      </c>
    </row>
    <row r="255" spans="1:20" ht="12.75">
      <c r="A255" s="13">
        <v>344</v>
      </c>
      <c r="B255" s="8">
        <v>656</v>
      </c>
      <c r="C255" s="8" t="s">
        <v>1505</v>
      </c>
      <c r="D255" s="8" t="s">
        <v>3034</v>
      </c>
      <c r="E255" s="288">
        <v>20193</v>
      </c>
      <c r="F255" s="290">
        <v>1955</v>
      </c>
      <c r="G255" s="290">
        <f t="shared" si="4"/>
        <v>55</v>
      </c>
      <c r="H255" s="8" t="s">
        <v>3713</v>
      </c>
      <c r="I255" s="8" t="s">
        <v>2170</v>
      </c>
      <c r="J255" s="8" t="s">
        <v>2137</v>
      </c>
      <c r="K255" s="8">
        <v>62</v>
      </c>
      <c r="L255" s="8">
        <v>323</v>
      </c>
      <c r="M255" s="8" t="s">
        <v>1104</v>
      </c>
      <c r="N255" s="8">
        <v>0</v>
      </c>
      <c r="O255" s="8" t="s">
        <v>3200</v>
      </c>
      <c r="P255" s="13" t="s">
        <v>3201</v>
      </c>
      <c r="Q255" s="8" t="s">
        <v>3182</v>
      </c>
      <c r="R255">
        <v>1</v>
      </c>
      <c r="S255" s="260">
        <v>0.03775462962962963</v>
      </c>
      <c r="T255" s="260">
        <f>P255-S255</f>
        <v>0</v>
      </c>
    </row>
    <row r="256" spans="1:22" s="246" customFormat="1" ht="12.75">
      <c r="A256" s="292">
        <v>447</v>
      </c>
      <c r="B256" s="257">
        <v>655</v>
      </c>
      <c r="C256" s="257" t="s">
        <v>1505</v>
      </c>
      <c r="D256" s="257" t="s">
        <v>3453</v>
      </c>
      <c r="E256" s="291">
        <v>32249</v>
      </c>
      <c r="F256" s="289">
        <v>1988</v>
      </c>
      <c r="G256" s="290">
        <f t="shared" si="4"/>
        <v>22</v>
      </c>
      <c r="H256" s="257" t="s">
        <v>3713</v>
      </c>
      <c r="I256" s="257" t="s">
        <v>2170</v>
      </c>
      <c r="J256" s="257" t="s">
        <v>2093</v>
      </c>
      <c r="K256" s="257">
        <v>15</v>
      </c>
      <c r="L256" s="257">
        <v>0</v>
      </c>
      <c r="M256" s="257" t="s">
        <v>1103</v>
      </c>
      <c r="N256" s="257">
        <v>44</v>
      </c>
      <c r="O256" s="257" t="s">
        <v>3551</v>
      </c>
      <c r="P256" s="292" t="s">
        <v>3552</v>
      </c>
      <c r="Q256" s="257" t="s">
        <v>3553</v>
      </c>
      <c r="R256" s="246">
        <v>1</v>
      </c>
      <c r="S256" s="274">
        <v>0.04402777777777778</v>
      </c>
      <c r="T256" s="260">
        <f>P256-S256</f>
        <v>0</v>
      </c>
      <c r="V256" s="263"/>
    </row>
    <row r="257" spans="1:20" ht="12.75">
      <c r="A257" s="13">
        <v>359</v>
      </c>
      <c r="B257" s="8">
        <v>467</v>
      </c>
      <c r="C257" s="8" t="s">
        <v>3243</v>
      </c>
      <c r="D257" s="8" t="s">
        <v>2248</v>
      </c>
      <c r="E257" s="288">
        <v>26780</v>
      </c>
      <c r="F257" s="290">
        <v>1973</v>
      </c>
      <c r="G257" s="290">
        <f t="shared" si="4"/>
        <v>37</v>
      </c>
      <c r="H257" s="8" t="s">
        <v>3713</v>
      </c>
      <c r="I257" s="8" t="s">
        <v>2362</v>
      </c>
      <c r="J257" s="8" t="s">
        <v>2050</v>
      </c>
      <c r="K257" s="8">
        <v>94</v>
      </c>
      <c r="L257" s="8">
        <v>336</v>
      </c>
      <c r="M257" s="8" t="s">
        <v>1104</v>
      </c>
      <c r="N257" s="8">
        <v>0</v>
      </c>
      <c r="O257" s="8" t="s">
        <v>3244</v>
      </c>
      <c r="P257" s="13" t="s">
        <v>3221</v>
      </c>
      <c r="Q257" s="8" t="s">
        <v>3245</v>
      </c>
      <c r="R257">
        <v>1</v>
      </c>
      <c r="S257" s="260">
        <v>0.03817129629629629</v>
      </c>
      <c r="T257" s="260">
        <f>P257-S257</f>
        <v>0</v>
      </c>
    </row>
    <row r="258" spans="1:21" ht="12.75">
      <c r="A258" s="13">
        <v>92</v>
      </c>
      <c r="B258" s="8">
        <v>234</v>
      </c>
      <c r="C258" s="8" t="s">
        <v>1316</v>
      </c>
      <c r="D258" s="8" t="s">
        <v>2237</v>
      </c>
      <c r="E258" s="288">
        <v>27330</v>
      </c>
      <c r="F258" s="290">
        <v>1974</v>
      </c>
      <c r="G258" s="290">
        <f t="shared" si="4"/>
        <v>36</v>
      </c>
      <c r="H258" s="8" t="s">
        <v>3713</v>
      </c>
      <c r="I258" s="8" t="s">
        <v>2342</v>
      </c>
      <c r="J258" s="8" t="s">
        <v>2050</v>
      </c>
      <c r="K258" s="8">
        <v>28</v>
      </c>
      <c r="L258" s="8">
        <v>86</v>
      </c>
      <c r="M258" s="8" t="s">
        <v>1104</v>
      </c>
      <c r="N258" s="8">
        <v>0</v>
      </c>
      <c r="O258" s="8" t="s">
        <v>2404</v>
      </c>
      <c r="P258" s="13" t="s">
        <v>2405</v>
      </c>
      <c r="Q258" s="8" t="s">
        <v>2406</v>
      </c>
      <c r="R258">
        <v>1</v>
      </c>
      <c r="S258" s="260">
        <v>0.03026620370370371</v>
      </c>
      <c r="U258" s="260">
        <f>P258-S258</f>
        <v>0</v>
      </c>
    </row>
    <row r="259" spans="1:22" s="246" customFormat="1" ht="12.75">
      <c r="A259" s="13">
        <v>152</v>
      </c>
      <c r="B259" s="8">
        <v>329</v>
      </c>
      <c r="C259" s="8" t="s">
        <v>2601</v>
      </c>
      <c r="D259" s="8" t="s">
        <v>2191</v>
      </c>
      <c r="E259" s="288">
        <v>34215</v>
      </c>
      <c r="F259" s="290">
        <v>1993</v>
      </c>
      <c r="G259" s="290">
        <f aca="true" t="shared" si="6" ref="G259:G322">2010-F259</f>
        <v>17</v>
      </c>
      <c r="H259" s="8" t="s">
        <v>3713</v>
      </c>
      <c r="I259" s="8" t="s">
        <v>2294</v>
      </c>
      <c r="J259" s="8" t="s">
        <v>2044</v>
      </c>
      <c r="K259" s="8">
        <v>39</v>
      </c>
      <c r="L259" s="8">
        <v>144</v>
      </c>
      <c r="M259" s="8" t="s">
        <v>1104</v>
      </c>
      <c r="N259" s="8">
        <v>0</v>
      </c>
      <c r="O259" s="8" t="s">
        <v>2602</v>
      </c>
      <c r="P259" s="13" t="s">
        <v>2603</v>
      </c>
      <c r="Q259" s="8" t="s">
        <v>2604</v>
      </c>
      <c r="R259">
        <v>1</v>
      </c>
      <c r="S259" s="260">
        <v>0.03239583333333333</v>
      </c>
      <c r="T259"/>
      <c r="U259" s="260">
        <f>P259-S259</f>
        <v>0</v>
      </c>
      <c r="V259" s="263"/>
    </row>
    <row r="260" spans="1:21" ht="12.75">
      <c r="A260" s="13">
        <v>197</v>
      </c>
      <c r="B260" s="8">
        <v>328</v>
      </c>
      <c r="C260" s="8" t="s">
        <v>2601</v>
      </c>
      <c r="D260" s="8" t="s">
        <v>2630</v>
      </c>
      <c r="E260" s="288">
        <v>24802</v>
      </c>
      <c r="F260" s="290">
        <v>1967</v>
      </c>
      <c r="G260" s="290">
        <f t="shared" si="6"/>
        <v>43</v>
      </c>
      <c r="H260" s="8" t="s">
        <v>3713</v>
      </c>
      <c r="I260" s="8" t="s">
        <v>2294</v>
      </c>
      <c r="J260" s="8" t="s">
        <v>2083</v>
      </c>
      <c r="K260" s="8">
        <v>40</v>
      </c>
      <c r="L260" s="8">
        <v>188</v>
      </c>
      <c r="M260" s="8" t="s">
        <v>1104</v>
      </c>
      <c r="N260" s="8">
        <v>0</v>
      </c>
      <c r="O260" s="8" t="s">
        <v>2735</v>
      </c>
      <c r="P260" s="13" t="s">
        <v>2736</v>
      </c>
      <c r="Q260" s="8" t="s">
        <v>2737</v>
      </c>
      <c r="R260">
        <v>1</v>
      </c>
      <c r="S260" s="260">
        <v>0.03377314814814815</v>
      </c>
      <c r="U260" s="260">
        <f>P260-S260</f>
        <v>0</v>
      </c>
    </row>
    <row r="261" spans="1:20" ht="12.75">
      <c r="A261" s="13">
        <v>249</v>
      </c>
      <c r="B261" s="8">
        <v>710</v>
      </c>
      <c r="C261" s="8" t="s">
        <v>2926</v>
      </c>
      <c r="D261" s="8" t="s">
        <v>2067</v>
      </c>
      <c r="E261" s="288">
        <v>34065</v>
      </c>
      <c r="F261" s="290">
        <v>1993</v>
      </c>
      <c r="G261" s="290">
        <f t="shared" si="6"/>
        <v>17</v>
      </c>
      <c r="H261" s="8" t="s">
        <v>3713</v>
      </c>
      <c r="I261" s="8" t="s">
        <v>2657</v>
      </c>
      <c r="J261" s="8" t="s">
        <v>2044</v>
      </c>
      <c r="K261" s="8">
        <v>59</v>
      </c>
      <c r="L261" s="8">
        <v>236</v>
      </c>
      <c r="M261" s="8" t="s">
        <v>1104</v>
      </c>
      <c r="N261" s="8">
        <v>0</v>
      </c>
      <c r="O261" s="8" t="s">
        <v>2927</v>
      </c>
      <c r="P261" s="13" t="s">
        <v>2927</v>
      </c>
      <c r="Q261" s="8" t="s">
        <v>2928</v>
      </c>
      <c r="R261">
        <v>1</v>
      </c>
      <c r="S261" s="260">
        <v>0.03512731481481481</v>
      </c>
      <c r="T261" s="260">
        <f>P261-S261</f>
        <v>0</v>
      </c>
    </row>
    <row r="262" spans="1:21" ht="12.75">
      <c r="A262" s="292">
        <v>424</v>
      </c>
      <c r="B262" s="257">
        <v>671</v>
      </c>
      <c r="C262" s="257" t="s">
        <v>1324</v>
      </c>
      <c r="D262" s="257" t="s">
        <v>3473</v>
      </c>
      <c r="E262" s="291">
        <v>19761</v>
      </c>
      <c r="F262" s="289">
        <v>1954</v>
      </c>
      <c r="G262" s="290">
        <f t="shared" si="6"/>
        <v>56</v>
      </c>
      <c r="H262" s="257" t="s">
        <v>3713</v>
      </c>
      <c r="I262" s="257" t="s">
        <v>2072</v>
      </c>
      <c r="J262" s="257" t="s">
        <v>2433</v>
      </c>
      <c r="K262" s="257">
        <v>4</v>
      </c>
      <c r="L262" s="257">
        <v>0</v>
      </c>
      <c r="M262" s="257" t="s">
        <v>1103</v>
      </c>
      <c r="N262" s="257">
        <v>37</v>
      </c>
      <c r="O262" s="257" t="s">
        <v>3474</v>
      </c>
      <c r="P262" s="292" t="s">
        <v>3475</v>
      </c>
      <c r="Q262" s="257" t="s">
        <v>3476</v>
      </c>
      <c r="R262" s="246">
        <v>1</v>
      </c>
      <c r="S262" s="274">
        <v>0.04188657407407407</v>
      </c>
      <c r="T262" s="260">
        <f>P262-S262</f>
        <v>0</v>
      </c>
      <c r="U262" s="246"/>
    </row>
    <row r="263" spans="1:20" ht="12.75">
      <c r="A263" s="13">
        <v>353</v>
      </c>
      <c r="B263" s="8">
        <v>472</v>
      </c>
      <c r="C263" s="8" t="s">
        <v>3227</v>
      </c>
      <c r="D263" s="8" t="s">
        <v>1142</v>
      </c>
      <c r="E263" s="288">
        <v>19388</v>
      </c>
      <c r="F263" s="290">
        <v>1953</v>
      </c>
      <c r="G263" s="290">
        <f t="shared" si="6"/>
        <v>57</v>
      </c>
      <c r="H263" s="8" t="s">
        <v>3713</v>
      </c>
      <c r="I263" s="8" t="s">
        <v>3228</v>
      </c>
      <c r="J263" s="8" t="s">
        <v>2137</v>
      </c>
      <c r="K263" s="8">
        <v>64</v>
      </c>
      <c r="L263" s="8">
        <v>330</v>
      </c>
      <c r="M263" s="8" t="s">
        <v>1104</v>
      </c>
      <c r="N263" s="8">
        <v>0</v>
      </c>
      <c r="O263" s="8" t="s">
        <v>3229</v>
      </c>
      <c r="P263" s="13" t="s">
        <v>3221</v>
      </c>
      <c r="Q263" s="8" t="s">
        <v>3230</v>
      </c>
      <c r="R263">
        <v>1</v>
      </c>
      <c r="S263" s="260">
        <v>0.03817129629629629</v>
      </c>
      <c r="T263" s="260">
        <f>P263-S263</f>
        <v>0</v>
      </c>
    </row>
    <row r="264" spans="1:21" ht="12.75">
      <c r="A264" s="13">
        <v>113</v>
      </c>
      <c r="B264" s="8">
        <v>433</v>
      </c>
      <c r="C264" s="8" t="s">
        <v>1326</v>
      </c>
      <c r="D264" s="8" t="s">
        <v>2067</v>
      </c>
      <c r="E264" s="288">
        <v>27972</v>
      </c>
      <c r="F264" s="290">
        <v>1976</v>
      </c>
      <c r="G264" s="290">
        <f t="shared" si="6"/>
        <v>34</v>
      </c>
      <c r="H264" s="8" t="s">
        <v>3713</v>
      </c>
      <c r="I264" s="8" t="s">
        <v>2477</v>
      </c>
      <c r="J264" s="8" t="s">
        <v>2050</v>
      </c>
      <c r="K264" s="8">
        <v>31</v>
      </c>
      <c r="L264" s="8">
        <v>105</v>
      </c>
      <c r="M264" s="8" t="s">
        <v>1104</v>
      </c>
      <c r="N264" s="8">
        <v>0</v>
      </c>
      <c r="O264" s="8" t="s">
        <v>2478</v>
      </c>
      <c r="P264" s="13" t="s">
        <v>2478</v>
      </c>
      <c r="Q264" s="8" t="s">
        <v>2410</v>
      </c>
      <c r="R264">
        <v>1</v>
      </c>
      <c r="S264" s="260">
        <v>0.03119212962962963</v>
      </c>
      <c r="U264" s="260">
        <f>P264-S264</f>
        <v>0</v>
      </c>
    </row>
    <row r="265" spans="1:20" ht="12.75">
      <c r="A265" s="13">
        <v>268</v>
      </c>
      <c r="B265" s="8">
        <v>737</v>
      </c>
      <c r="C265" s="8" t="s">
        <v>1778</v>
      </c>
      <c r="D265" s="8" t="s">
        <v>2412</v>
      </c>
      <c r="E265" s="288">
        <v>24820</v>
      </c>
      <c r="F265" s="290">
        <v>1967</v>
      </c>
      <c r="G265" s="290">
        <f t="shared" si="6"/>
        <v>43</v>
      </c>
      <c r="H265" s="8" t="s">
        <v>3713</v>
      </c>
      <c r="I265" s="8" t="s">
        <v>2185</v>
      </c>
      <c r="J265" s="8" t="s">
        <v>2083</v>
      </c>
      <c r="K265" s="8">
        <v>51</v>
      </c>
      <c r="L265" s="8">
        <v>252</v>
      </c>
      <c r="M265" s="8" t="s">
        <v>1104</v>
      </c>
      <c r="N265" s="8">
        <v>0</v>
      </c>
      <c r="O265" s="8" t="s">
        <v>2977</v>
      </c>
      <c r="P265" s="13" t="s">
        <v>2978</v>
      </c>
      <c r="Q265" s="8" t="s">
        <v>2979</v>
      </c>
      <c r="R265">
        <v>1</v>
      </c>
      <c r="S265" s="260">
        <v>0.035625</v>
      </c>
      <c r="T265" s="260">
        <f>P265-S265</f>
        <v>0</v>
      </c>
    </row>
    <row r="266" spans="1:20" ht="12.75">
      <c r="A266" s="13">
        <v>317</v>
      </c>
      <c r="B266" s="8">
        <v>256</v>
      </c>
      <c r="C266" s="8" t="s">
        <v>3130</v>
      </c>
      <c r="D266" s="8" t="s">
        <v>2252</v>
      </c>
      <c r="E266" s="288">
        <v>29401</v>
      </c>
      <c r="F266" s="290">
        <v>1980</v>
      </c>
      <c r="G266" s="290">
        <f t="shared" si="6"/>
        <v>30</v>
      </c>
      <c r="H266" s="8" t="s">
        <v>3713</v>
      </c>
      <c r="I266" s="8" t="s">
        <v>2163</v>
      </c>
      <c r="J266" s="8" t="s">
        <v>2050</v>
      </c>
      <c r="K266" s="8">
        <v>87</v>
      </c>
      <c r="L266" s="8">
        <v>298</v>
      </c>
      <c r="M266" s="8" t="s">
        <v>1104</v>
      </c>
      <c r="N266" s="8">
        <v>0</v>
      </c>
      <c r="O266" s="8" t="s">
        <v>3131</v>
      </c>
      <c r="P266" s="13" t="s">
        <v>3115</v>
      </c>
      <c r="Q266" s="8" t="s">
        <v>2965</v>
      </c>
      <c r="R266">
        <v>1</v>
      </c>
      <c r="S266" s="260">
        <v>0.03695601851851852</v>
      </c>
      <c r="T266" s="260">
        <f>P266-S266</f>
        <v>0</v>
      </c>
    </row>
    <row r="267" spans="1:22" s="246" customFormat="1" ht="12.75">
      <c r="A267" s="13">
        <v>318</v>
      </c>
      <c r="B267" s="8">
        <v>244</v>
      </c>
      <c r="C267" s="8" t="s">
        <v>3130</v>
      </c>
      <c r="D267" s="8" t="s">
        <v>2058</v>
      </c>
      <c r="E267" s="288">
        <v>28521</v>
      </c>
      <c r="F267" s="290">
        <v>1978</v>
      </c>
      <c r="G267" s="290">
        <f t="shared" si="6"/>
        <v>32</v>
      </c>
      <c r="H267" s="8" t="s">
        <v>3713</v>
      </c>
      <c r="I267" s="8" t="s">
        <v>3104</v>
      </c>
      <c r="J267" s="8" t="s">
        <v>2050</v>
      </c>
      <c r="K267" s="8">
        <v>88</v>
      </c>
      <c r="L267" s="8">
        <v>299</v>
      </c>
      <c r="M267" s="8" t="s">
        <v>1104</v>
      </c>
      <c r="N267" s="8">
        <v>0</v>
      </c>
      <c r="O267" s="8" t="s">
        <v>3131</v>
      </c>
      <c r="P267" s="13" t="s">
        <v>3126</v>
      </c>
      <c r="Q267" s="8" t="s">
        <v>3132</v>
      </c>
      <c r="R267">
        <v>1</v>
      </c>
      <c r="S267" s="260">
        <v>0.036944444444444446</v>
      </c>
      <c r="T267" s="260">
        <f>P267-S267</f>
        <v>0</v>
      </c>
      <c r="U267"/>
      <c r="V267" s="263"/>
    </row>
    <row r="268" spans="1:20" ht="12.75">
      <c r="A268" s="13">
        <v>226</v>
      </c>
      <c r="B268" s="8">
        <v>139</v>
      </c>
      <c r="C268" s="8" t="s">
        <v>2818</v>
      </c>
      <c r="D268" s="8" t="s">
        <v>2184</v>
      </c>
      <c r="E268" s="288">
        <v>33950</v>
      </c>
      <c r="F268" s="290">
        <v>1992</v>
      </c>
      <c r="G268" s="290">
        <f t="shared" si="6"/>
        <v>18</v>
      </c>
      <c r="H268" s="8" t="s">
        <v>3713</v>
      </c>
      <c r="I268" s="8" t="s">
        <v>2819</v>
      </c>
      <c r="J268" s="8" t="s">
        <v>2044</v>
      </c>
      <c r="K268" s="8">
        <v>54</v>
      </c>
      <c r="L268" s="8">
        <v>216</v>
      </c>
      <c r="M268" s="8" t="s">
        <v>1104</v>
      </c>
      <c r="N268" s="8">
        <v>0</v>
      </c>
      <c r="O268" s="8" t="s">
        <v>2820</v>
      </c>
      <c r="P268" s="13" t="s">
        <v>2790</v>
      </c>
      <c r="Q268" s="8" t="s">
        <v>2821</v>
      </c>
      <c r="R268">
        <v>1</v>
      </c>
      <c r="S268" s="260">
        <v>0.034305555555555554</v>
      </c>
      <c r="T268" s="260">
        <f>P268-S268</f>
        <v>0</v>
      </c>
    </row>
    <row r="269" spans="1:21" ht="12.75">
      <c r="A269" s="292">
        <v>257</v>
      </c>
      <c r="B269" s="257">
        <v>516</v>
      </c>
      <c r="C269" s="257" t="s">
        <v>2818</v>
      </c>
      <c r="D269" s="257" t="s">
        <v>2949</v>
      </c>
      <c r="E269" s="291">
        <v>33584</v>
      </c>
      <c r="F269" s="289">
        <v>1991</v>
      </c>
      <c r="G269" s="290">
        <f t="shared" si="6"/>
        <v>19</v>
      </c>
      <c r="H269" s="257" t="s">
        <v>3713</v>
      </c>
      <c r="I269" s="257" t="s">
        <v>2819</v>
      </c>
      <c r="J269" s="257" t="s">
        <v>2093</v>
      </c>
      <c r="K269" s="257">
        <v>7</v>
      </c>
      <c r="L269" s="257">
        <v>0</v>
      </c>
      <c r="M269" s="257" t="s">
        <v>1103</v>
      </c>
      <c r="N269" s="257">
        <v>15</v>
      </c>
      <c r="O269" s="257" t="s">
        <v>2950</v>
      </c>
      <c r="P269" s="292" t="s">
        <v>2951</v>
      </c>
      <c r="Q269" s="257" t="s">
        <v>2821</v>
      </c>
      <c r="R269" s="246">
        <v>1</v>
      </c>
      <c r="S269" s="274">
        <v>0.035370370370370365</v>
      </c>
      <c r="T269" s="260">
        <f>P269-S269</f>
        <v>0</v>
      </c>
      <c r="U269" s="246"/>
    </row>
    <row r="270" spans="1:21" ht="12.75">
      <c r="A270" s="13">
        <v>184</v>
      </c>
      <c r="B270" s="8">
        <v>54</v>
      </c>
      <c r="C270" s="8" t="s">
        <v>2694</v>
      </c>
      <c r="D270" s="8" t="s">
        <v>2071</v>
      </c>
      <c r="E270" s="288">
        <v>34062</v>
      </c>
      <c r="F270" s="290">
        <v>1993</v>
      </c>
      <c r="G270" s="290">
        <f t="shared" si="6"/>
        <v>17</v>
      </c>
      <c r="H270" s="8" t="s">
        <v>3713</v>
      </c>
      <c r="I270" s="8" t="s">
        <v>2612</v>
      </c>
      <c r="J270" s="8" t="s">
        <v>2044</v>
      </c>
      <c r="K270" s="8">
        <v>46</v>
      </c>
      <c r="L270" s="8">
        <v>175</v>
      </c>
      <c r="M270" s="8" t="s">
        <v>1104</v>
      </c>
      <c r="N270" s="8">
        <v>0</v>
      </c>
      <c r="O270" s="8" t="s">
        <v>2695</v>
      </c>
      <c r="P270" s="13" t="s">
        <v>2695</v>
      </c>
      <c r="Q270" s="8" t="s">
        <v>2696</v>
      </c>
      <c r="R270">
        <v>1</v>
      </c>
      <c r="S270" s="260">
        <v>0.03326388888888889</v>
      </c>
      <c r="U270" s="260">
        <f>P270-S270</f>
        <v>0</v>
      </c>
    </row>
    <row r="271" spans="1:20" ht="12.75">
      <c r="A271" s="13">
        <v>436</v>
      </c>
      <c r="B271" s="8">
        <v>68</v>
      </c>
      <c r="C271" s="8" t="s">
        <v>1329</v>
      </c>
      <c r="D271" s="8" t="s">
        <v>2131</v>
      </c>
      <c r="E271" s="288">
        <v>21675</v>
      </c>
      <c r="F271" s="290">
        <v>1959</v>
      </c>
      <c r="G271" s="290">
        <f t="shared" si="6"/>
        <v>51</v>
      </c>
      <c r="H271" s="8" t="s">
        <v>3713</v>
      </c>
      <c r="I271" s="8" t="s">
        <v>3042</v>
      </c>
      <c r="J271" s="8" t="s">
        <v>2137</v>
      </c>
      <c r="K271" s="8">
        <v>80</v>
      </c>
      <c r="L271" s="8">
        <v>396</v>
      </c>
      <c r="M271" s="8" t="s">
        <v>1104</v>
      </c>
      <c r="N271" s="8">
        <v>0</v>
      </c>
      <c r="O271" s="8" t="s">
        <v>3514</v>
      </c>
      <c r="P271" s="13" t="s">
        <v>3515</v>
      </c>
      <c r="Q271" s="8" t="s">
        <v>3296</v>
      </c>
      <c r="R271">
        <v>1</v>
      </c>
      <c r="S271" s="260">
        <v>0.04306712962962963</v>
      </c>
      <c r="T271" s="260">
        <f>P271-S271</f>
        <v>0</v>
      </c>
    </row>
    <row r="272" spans="1:21" ht="12.75">
      <c r="A272" s="13">
        <v>120</v>
      </c>
      <c r="B272" s="8">
        <v>174</v>
      </c>
      <c r="C272" s="8" t="s">
        <v>2498</v>
      </c>
      <c r="D272" s="8" t="s">
        <v>2381</v>
      </c>
      <c r="E272" s="288">
        <v>30928</v>
      </c>
      <c r="F272" s="290">
        <v>1984</v>
      </c>
      <c r="G272" s="290">
        <f t="shared" si="6"/>
        <v>26</v>
      </c>
      <c r="H272" s="8" t="s">
        <v>3713</v>
      </c>
      <c r="I272" s="8" t="s">
        <v>2170</v>
      </c>
      <c r="J272" s="8" t="s">
        <v>2044</v>
      </c>
      <c r="K272" s="8">
        <v>34</v>
      </c>
      <c r="L272" s="8">
        <v>112</v>
      </c>
      <c r="M272" s="8" t="s">
        <v>1104</v>
      </c>
      <c r="N272" s="8">
        <v>0</v>
      </c>
      <c r="O272" s="8" t="s">
        <v>2499</v>
      </c>
      <c r="P272" s="13" t="s">
        <v>2493</v>
      </c>
      <c r="Q272" s="8" t="s">
        <v>2500</v>
      </c>
      <c r="R272">
        <v>1</v>
      </c>
      <c r="S272" s="260">
        <v>0.03136574074074074</v>
      </c>
      <c r="U272" s="260">
        <f>P272-S272</f>
        <v>0</v>
      </c>
    </row>
    <row r="273" spans="1:20" ht="12.75">
      <c r="A273" s="13">
        <v>241</v>
      </c>
      <c r="B273" s="8">
        <v>137</v>
      </c>
      <c r="C273" s="8" t="s">
        <v>2865</v>
      </c>
      <c r="D273" s="8" t="s">
        <v>2169</v>
      </c>
      <c r="E273" s="288">
        <v>23444</v>
      </c>
      <c r="F273" s="290">
        <v>1964</v>
      </c>
      <c r="G273" s="290">
        <f t="shared" si="6"/>
        <v>46</v>
      </c>
      <c r="H273" s="8" t="s">
        <v>3713</v>
      </c>
      <c r="I273" s="8" t="s">
        <v>2705</v>
      </c>
      <c r="J273" s="8" t="s">
        <v>2083</v>
      </c>
      <c r="K273" s="8">
        <v>47</v>
      </c>
      <c r="L273" s="8">
        <v>228</v>
      </c>
      <c r="M273" s="8" t="s">
        <v>1104</v>
      </c>
      <c r="N273" s="8">
        <v>0</v>
      </c>
      <c r="O273" s="8" t="s">
        <v>2866</v>
      </c>
      <c r="P273" s="13" t="s">
        <v>2854</v>
      </c>
      <c r="Q273" s="8" t="s">
        <v>2807</v>
      </c>
      <c r="R273">
        <v>1</v>
      </c>
      <c r="S273" s="260">
        <v>0.0347337962962963</v>
      </c>
      <c r="T273" s="260">
        <f>P273-S273</f>
        <v>0</v>
      </c>
    </row>
    <row r="274" spans="1:21" ht="12.75">
      <c r="A274" s="13">
        <v>175</v>
      </c>
      <c r="B274" s="8">
        <v>16</v>
      </c>
      <c r="C274" s="8" t="s">
        <v>1601</v>
      </c>
      <c r="D274" s="8" t="s">
        <v>2491</v>
      </c>
      <c r="E274" s="288">
        <v>33488</v>
      </c>
      <c r="F274" s="290">
        <v>1991</v>
      </c>
      <c r="G274" s="290">
        <f t="shared" si="6"/>
        <v>19</v>
      </c>
      <c r="H274" s="8" t="s">
        <v>3713</v>
      </c>
      <c r="I274" s="8" t="s">
        <v>2532</v>
      </c>
      <c r="J274" s="8" t="s">
        <v>2044</v>
      </c>
      <c r="K274" s="8">
        <v>45</v>
      </c>
      <c r="L274" s="8">
        <v>167</v>
      </c>
      <c r="M274" s="8" t="s">
        <v>1104</v>
      </c>
      <c r="N274" s="8">
        <v>0</v>
      </c>
      <c r="O274" s="8" t="s">
        <v>2669</v>
      </c>
      <c r="P274" s="13" t="s">
        <v>2670</v>
      </c>
      <c r="Q274" s="8" t="s">
        <v>2671</v>
      </c>
      <c r="R274">
        <v>1</v>
      </c>
      <c r="S274" s="260">
        <v>0.03302083333333333</v>
      </c>
      <c r="U274" s="260">
        <f>P274-S274</f>
        <v>0</v>
      </c>
    </row>
    <row r="275" spans="1:20" ht="12.75">
      <c r="A275" s="13">
        <v>382</v>
      </c>
      <c r="B275" s="8">
        <v>578</v>
      </c>
      <c r="C275" s="8" t="s">
        <v>3315</v>
      </c>
      <c r="D275" s="8" t="s">
        <v>2419</v>
      </c>
      <c r="E275" s="288">
        <v>30307</v>
      </c>
      <c r="F275" s="290">
        <v>1982</v>
      </c>
      <c r="G275" s="290">
        <f t="shared" si="6"/>
        <v>28</v>
      </c>
      <c r="H275" s="8" t="s">
        <v>3713</v>
      </c>
      <c r="I275" s="8" t="s">
        <v>2179</v>
      </c>
      <c r="J275" s="8" t="s">
        <v>2044</v>
      </c>
      <c r="K275" s="8">
        <v>84</v>
      </c>
      <c r="L275" s="8">
        <v>355</v>
      </c>
      <c r="M275" s="8" t="s">
        <v>1104</v>
      </c>
      <c r="N275" s="8">
        <v>0</v>
      </c>
      <c r="O275" s="8" t="s">
        <v>3313</v>
      </c>
      <c r="P275" s="13" t="s">
        <v>3314</v>
      </c>
      <c r="Q275" s="8" t="s">
        <v>3316</v>
      </c>
      <c r="R275">
        <v>1</v>
      </c>
      <c r="S275" s="260">
        <v>0.03918981481481481</v>
      </c>
      <c r="T275" s="260">
        <f>P275-S275</f>
        <v>0</v>
      </c>
    </row>
    <row r="276" spans="1:21" ht="12.75">
      <c r="A276" s="13">
        <v>116</v>
      </c>
      <c r="B276" s="8">
        <v>523</v>
      </c>
      <c r="C276" s="8" t="s">
        <v>195</v>
      </c>
      <c r="D276" s="8" t="s">
        <v>2153</v>
      </c>
      <c r="E276" s="288">
        <v>21303</v>
      </c>
      <c r="F276" s="290">
        <v>1958</v>
      </c>
      <c r="G276" s="290">
        <f t="shared" si="6"/>
        <v>52</v>
      </c>
      <c r="H276" s="8" t="s">
        <v>3713</v>
      </c>
      <c r="I276" s="8" t="s">
        <v>2485</v>
      </c>
      <c r="J276" s="8" t="s">
        <v>2137</v>
      </c>
      <c r="K276" s="8">
        <v>21</v>
      </c>
      <c r="L276" s="8">
        <v>108</v>
      </c>
      <c r="M276" s="8" t="s">
        <v>1104</v>
      </c>
      <c r="N276" s="8">
        <v>0</v>
      </c>
      <c r="O276" s="8" t="s">
        <v>2486</v>
      </c>
      <c r="P276" s="13" t="s">
        <v>2480</v>
      </c>
      <c r="Q276" s="8" t="s">
        <v>2487</v>
      </c>
      <c r="R276">
        <v>1</v>
      </c>
      <c r="S276" s="260">
        <v>0.031215277777777783</v>
      </c>
      <c r="U276" s="260">
        <f>P276-S276</f>
        <v>0</v>
      </c>
    </row>
    <row r="277" spans="1:20" ht="12.75">
      <c r="A277" s="13">
        <v>235</v>
      </c>
      <c r="B277" s="8">
        <v>732</v>
      </c>
      <c r="C277" s="8" t="s">
        <v>195</v>
      </c>
      <c r="D277" s="8" t="s">
        <v>2845</v>
      </c>
      <c r="E277" s="288">
        <v>18794</v>
      </c>
      <c r="F277" s="290">
        <v>1951</v>
      </c>
      <c r="G277" s="290">
        <f t="shared" si="6"/>
        <v>59</v>
      </c>
      <c r="H277" s="8" t="s">
        <v>3713</v>
      </c>
      <c r="I277" s="8" t="s">
        <v>2846</v>
      </c>
      <c r="J277" s="8" t="s">
        <v>2137</v>
      </c>
      <c r="K277" s="8">
        <v>43</v>
      </c>
      <c r="L277" s="8">
        <v>222</v>
      </c>
      <c r="M277" s="8" t="s">
        <v>1104</v>
      </c>
      <c r="N277" s="8">
        <v>0</v>
      </c>
      <c r="O277" s="8" t="s">
        <v>2842</v>
      </c>
      <c r="P277" s="13" t="s">
        <v>2847</v>
      </c>
      <c r="Q277" s="8" t="s">
        <v>2848</v>
      </c>
      <c r="R277">
        <v>1</v>
      </c>
      <c r="S277" s="260">
        <v>0.0346412037037037</v>
      </c>
      <c r="T277" s="260">
        <f aca="true" t="shared" si="7" ref="T277:T282">P277-S277</f>
        <v>0</v>
      </c>
    </row>
    <row r="278" spans="1:20" ht="12.75">
      <c r="A278" s="13">
        <v>384</v>
      </c>
      <c r="B278" s="8">
        <v>716</v>
      </c>
      <c r="C278" s="8" t="s">
        <v>195</v>
      </c>
      <c r="D278" s="8" t="s">
        <v>1142</v>
      </c>
      <c r="E278" s="288">
        <v>14832</v>
      </c>
      <c r="F278" s="290">
        <v>1940</v>
      </c>
      <c r="G278" s="290">
        <f t="shared" si="6"/>
        <v>70</v>
      </c>
      <c r="H278" s="8" t="s">
        <v>3713</v>
      </c>
      <c r="I278" s="8" t="s">
        <v>2609</v>
      </c>
      <c r="J278" s="8" t="s">
        <v>2665</v>
      </c>
      <c r="K278" s="8">
        <v>4</v>
      </c>
      <c r="L278" s="8">
        <v>357</v>
      </c>
      <c r="M278" s="8" t="s">
        <v>1104</v>
      </c>
      <c r="N278" s="8">
        <v>0</v>
      </c>
      <c r="O278" s="8" t="s">
        <v>3320</v>
      </c>
      <c r="P278" s="13" t="s">
        <v>3321</v>
      </c>
      <c r="Q278" s="8" t="s">
        <v>3322</v>
      </c>
      <c r="R278">
        <v>1</v>
      </c>
      <c r="S278" s="260">
        <v>0.039502314814814816</v>
      </c>
      <c r="T278" s="260">
        <f t="shared" si="7"/>
        <v>0</v>
      </c>
    </row>
    <row r="279" spans="1:21" ht="12.75">
      <c r="A279" s="292">
        <v>389</v>
      </c>
      <c r="B279" s="257">
        <v>532</v>
      </c>
      <c r="C279" s="257" t="s">
        <v>195</v>
      </c>
      <c r="D279" s="257" t="s">
        <v>2681</v>
      </c>
      <c r="E279" s="291">
        <v>29150</v>
      </c>
      <c r="F279" s="289">
        <v>1979</v>
      </c>
      <c r="G279" s="290">
        <f t="shared" si="6"/>
        <v>31</v>
      </c>
      <c r="H279" s="257" t="s">
        <v>3713</v>
      </c>
      <c r="I279" s="257" t="s">
        <v>2609</v>
      </c>
      <c r="J279" s="257" t="s">
        <v>2232</v>
      </c>
      <c r="K279" s="257">
        <v>9</v>
      </c>
      <c r="L279" s="257">
        <v>0</v>
      </c>
      <c r="M279" s="257" t="s">
        <v>1103</v>
      </c>
      <c r="N279" s="257">
        <v>29</v>
      </c>
      <c r="O279" s="257" t="s">
        <v>3336</v>
      </c>
      <c r="P279" s="292" t="s">
        <v>3330</v>
      </c>
      <c r="Q279" s="257" t="s">
        <v>3337</v>
      </c>
      <c r="R279" s="246">
        <v>1</v>
      </c>
      <c r="S279" s="274">
        <v>0.039699074074074074</v>
      </c>
      <c r="T279" s="260">
        <f t="shared" si="7"/>
        <v>0</v>
      </c>
      <c r="U279" s="246"/>
    </row>
    <row r="280" spans="1:20" ht="12.75">
      <c r="A280" s="13">
        <v>435</v>
      </c>
      <c r="B280" s="8">
        <v>310</v>
      </c>
      <c r="C280" s="8" t="s">
        <v>195</v>
      </c>
      <c r="D280" s="8" t="s">
        <v>2237</v>
      </c>
      <c r="E280" s="288">
        <v>29649</v>
      </c>
      <c r="F280" s="290">
        <v>1981</v>
      </c>
      <c r="G280" s="290">
        <f t="shared" si="6"/>
        <v>29</v>
      </c>
      <c r="H280" s="8" t="s">
        <v>3713</v>
      </c>
      <c r="I280" s="8" t="s">
        <v>2072</v>
      </c>
      <c r="J280" s="8" t="s">
        <v>2044</v>
      </c>
      <c r="K280" s="8">
        <v>90</v>
      </c>
      <c r="L280" s="8">
        <v>395</v>
      </c>
      <c r="M280" s="8" t="s">
        <v>1104</v>
      </c>
      <c r="N280" s="8">
        <v>0</v>
      </c>
      <c r="O280" s="8" t="s">
        <v>3511</v>
      </c>
      <c r="P280" s="13" t="s">
        <v>3512</v>
      </c>
      <c r="Q280" s="8" t="s">
        <v>3513</v>
      </c>
      <c r="R280">
        <v>1</v>
      </c>
      <c r="S280" s="260">
        <v>0.04296296296296296</v>
      </c>
      <c r="T280" s="260">
        <f t="shared" si="7"/>
        <v>0</v>
      </c>
    </row>
    <row r="281" spans="1:22" s="246" customFormat="1" ht="12.75">
      <c r="A281" s="13">
        <v>457</v>
      </c>
      <c r="B281" s="8">
        <v>252</v>
      </c>
      <c r="C281" s="8" t="s">
        <v>3592</v>
      </c>
      <c r="D281" s="8" t="s">
        <v>2081</v>
      </c>
      <c r="E281" s="288">
        <v>18436</v>
      </c>
      <c r="F281" s="290">
        <v>1950</v>
      </c>
      <c r="G281" s="290">
        <f t="shared" si="6"/>
        <v>60</v>
      </c>
      <c r="H281" s="8" t="s">
        <v>3713</v>
      </c>
      <c r="I281" s="8" t="s">
        <v>2394</v>
      </c>
      <c r="J281" s="8" t="s">
        <v>2395</v>
      </c>
      <c r="K281" s="8">
        <v>34</v>
      </c>
      <c r="L281" s="8">
        <v>409</v>
      </c>
      <c r="M281" s="8" t="s">
        <v>1104</v>
      </c>
      <c r="N281" s="8">
        <v>0</v>
      </c>
      <c r="O281" s="8" t="s">
        <v>3593</v>
      </c>
      <c r="P281" s="13" t="s">
        <v>3594</v>
      </c>
      <c r="Q281" s="8" t="s">
        <v>3595</v>
      </c>
      <c r="R281">
        <v>1</v>
      </c>
      <c r="S281" s="260">
        <v>0.045347222222222226</v>
      </c>
      <c r="T281" s="260">
        <f t="shared" si="7"/>
        <v>0</v>
      </c>
      <c r="U281"/>
      <c r="V281" s="263"/>
    </row>
    <row r="282" spans="1:20" ht="12.75">
      <c r="A282" s="13">
        <v>397</v>
      </c>
      <c r="B282" s="8">
        <v>673</v>
      </c>
      <c r="C282" s="8" t="s">
        <v>3376</v>
      </c>
      <c r="D282" s="8" t="s">
        <v>2106</v>
      </c>
      <c r="E282" s="288">
        <v>27106</v>
      </c>
      <c r="F282" s="290">
        <v>1974</v>
      </c>
      <c r="G282" s="290">
        <f t="shared" si="6"/>
        <v>36</v>
      </c>
      <c r="H282" s="8" t="s">
        <v>3713</v>
      </c>
      <c r="I282" s="8" t="s">
        <v>2163</v>
      </c>
      <c r="J282" s="8" t="s">
        <v>2050</v>
      </c>
      <c r="K282" s="8">
        <v>105</v>
      </c>
      <c r="L282" s="8">
        <v>367</v>
      </c>
      <c r="M282" s="8" t="s">
        <v>1104</v>
      </c>
      <c r="N282" s="8">
        <v>0</v>
      </c>
      <c r="O282" s="8" t="s">
        <v>3377</v>
      </c>
      <c r="P282" s="13" t="s">
        <v>3378</v>
      </c>
      <c r="Q282" s="8" t="s">
        <v>3379</v>
      </c>
      <c r="R282">
        <v>1</v>
      </c>
      <c r="S282" s="260">
        <v>0.04040509259259259</v>
      </c>
      <c r="T282" s="260">
        <f t="shared" si="7"/>
        <v>0</v>
      </c>
    </row>
    <row r="283" spans="1:21" ht="12.75">
      <c r="A283" s="13">
        <v>43</v>
      </c>
      <c r="B283" s="8">
        <v>59</v>
      </c>
      <c r="C283" s="8" t="s">
        <v>2236</v>
      </c>
      <c r="D283" s="8" t="s">
        <v>2237</v>
      </c>
      <c r="E283" s="288">
        <v>33088</v>
      </c>
      <c r="F283" s="290">
        <v>1990</v>
      </c>
      <c r="G283" s="290">
        <f t="shared" si="6"/>
        <v>20</v>
      </c>
      <c r="H283" s="8" t="s">
        <v>3713</v>
      </c>
      <c r="I283" s="8" t="s">
        <v>2238</v>
      </c>
      <c r="J283" s="8" t="s">
        <v>2044</v>
      </c>
      <c r="K283" s="8">
        <v>14</v>
      </c>
      <c r="L283" s="8">
        <v>38</v>
      </c>
      <c r="M283" s="8" t="s">
        <v>1104</v>
      </c>
      <c r="N283" s="8">
        <v>0</v>
      </c>
      <c r="O283" s="8" t="s">
        <v>2239</v>
      </c>
      <c r="P283" s="13" t="s">
        <v>2239</v>
      </c>
      <c r="Q283" s="8" t="s">
        <v>2125</v>
      </c>
      <c r="R283">
        <v>1</v>
      </c>
      <c r="S283" s="260">
        <v>0.02821759259259259</v>
      </c>
      <c r="U283" s="260">
        <f>P283-S283</f>
        <v>0</v>
      </c>
    </row>
    <row r="284" spans="1:20" ht="12.75">
      <c r="A284" s="13">
        <v>275</v>
      </c>
      <c r="B284" s="8">
        <v>471</v>
      </c>
      <c r="C284" s="8" t="s">
        <v>2999</v>
      </c>
      <c r="D284" s="8" t="s">
        <v>2191</v>
      </c>
      <c r="E284" s="288">
        <v>28118</v>
      </c>
      <c r="F284" s="290">
        <v>1976</v>
      </c>
      <c r="G284" s="290">
        <f t="shared" si="6"/>
        <v>34</v>
      </c>
      <c r="H284" s="8" t="s">
        <v>3713</v>
      </c>
      <c r="I284" s="8" t="s">
        <v>2082</v>
      </c>
      <c r="J284" s="8" t="s">
        <v>2050</v>
      </c>
      <c r="K284" s="8">
        <v>79</v>
      </c>
      <c r="L284" s="8">
        <v>259</v>
      </c>
      <c r="M284" s="8" t="s">
        <v>1104</v>
      </c>
      <c r="N284" s="8">
        <v>0</v>
      </c>
      <c r="O284" s="8" t="s">
        <v>3000</v>
      </c>
      <c r="P284" s="13" t="s">
        <v>2993</v>
      </c>
      <c r="Q284" s="8" t="s">
        <v>3001</v>
      </c>
      <c r="R284">
        <v>1</v>
      </c>
      <c r="S284" s="260">
        <v>0.03571759259259259</v>
      </c>
      <c r="T284" s="260">
        <f>P284-S284</f>
        <v>0</v>
      </c>
    </row>
    <row r="285" spans="1:21" ht="12.75">
      <c r="A285" s="13">
        <v>2</v>
      </c>
      <c r="B285" s="8">
        <v>2</v>
      </c>
      <c r="C285" s="8" t="s">
        <v>2047</v>
      </c>
      <c r="D285" s="8" t="s">
        <v>2048</v>
      </c>
      <c r="E285" s="288">
        <v>29372</v>
      </c>
      <c r="F285" s="290">
        <v>1980</v>
      </c>
      <c r="G285" s="290">
        <f t="shared" si="6"/>
        <v>30</v>
      </c>
      <c r="H285" s="8" t="s">
        <v>1464</v>
      </c>
      <c r="I285" s="8" t="s">
        <v>2049</v>
      </c>
      <c r="J285" s="8" t="s">
        <v>2050</v>
      </c>
      <c r="K285" s="8">
        <v>1</v>
      </c>
      <c r="L285" s="8">
        <v>2</v>
      </c>
      <c r="M285" s="8" t="s">
        <v>1104</v>
      </c>
      <c r="N285" s="8">
        <v>0</v>
      </c>
      <c r="O285" s="8" t="s">
        <v>2051</v>
      </c>
      <c r="P285" s="296" t="s">
        <v>2051</v>
      </c>
      <c r="Q285" s="294" t="s">
        <v>2052</v>
      </c>
      <c r="R285">
        <v>1</v>
      </c>
      <c r="S285" s="260">
        <v>0.021956018518518517</v>
      </c>
      <c r="U285" s="260">
        <f>P285-S285</f>
        <v>0</v>
      </c>
    </row>
    <row r="286" spans="1:21" ht="12.75">
      <c r="A286" s="13">
        <v>62</v>
      </c>
      <c r="B286" s="8">
        <v>707</v>
      </c>
      <c r="C286" s="8" t="s">
        <v>2305</v>
      </c>
      <c r="D286" s="8" t="s">
        <v>2158</v>
      </c>
      <c r="E286" s="288">
        <v>33495</v>
      </c>
      <c r="F286" s="290">
        <v>1991</v>
      </c>
      <c r="G286" s="290">
        <f t="shared" si="6"/>
        <v>19</v>
      </c>
      <c r="H286" s="8" t="s">
        <v>3713</v>
      </c>
      <c r="I286" s="8" t="s">
        <v>2306</v>
      </c>
      <c r="J286" s="8" t="s">
        <v>2044</v>
      </c>
      <c r="K286" s="8">
        <v>19</v>
      </c>
      <c r="L286" s="8">
        <v>57</v>
      </c>
      <c r="M286" s="8" t="s">
        <v>1104</v>
      </c>
      <c r="N286" s="8">
        <v>0</v>
      </c>
      <c r="O286" s="8" t="s">
        <v>2307</v>
      </c>
      <c r="P286" s="13" t="s">
        <v>2308</v>
      </c>
      <c r="Q286" s="8" t="s">
        <v>2301</v>
      </c>
      <c r="R286">
        <v>1</v>
      </c>
      <c r="S286" s="260">
        <v>0.029201388888888888</v>
      </c>
      <c r="U286" s="260">
        <f>P286-S286</f>
        <v>0</v>
      </c>
    </row>
    <row r="287" spans="1:20" ht="12.75">
      <c r="A287" s="13">
        <v>403</v>
      </c>
      <c r="B287" s="8">
        <v>73</v>
      </c>
      <c r="C287" s="8" t="s">
        <v>3397</v>
      </c>
      <c r="D287" s="8" t="s">
        <v>3398</v>
      </c>
      <c r="E287" s="288">
        <v>27488</v>
      </c>
      <c r="F287" s="290">
        <v>1975</v>
      </c>
      <c r="G287" s="290">
        <f t="shared" si="6"/>
        <v>35</v>
      </c>
      <c r="H287" s="8" t="s">
        <v>3713</v>
      </c>
      <c r="I287" s="8" t="s">
        <v>3008</v>
      </c>
      <c r="J287" s="8" t="s">
        <v>2050</v>
      </c>
      <c r="K287" s="8">
        <v>109</v>
      </c>
      <c r="L287" s="8">
        <v>373</v>
      </c>
      <c r="M287" s="8" t="s">
        <v>1104</v>
      </c>
      <c r="N287" s="8">
        <v>0</v>
      </c>
      <c r="O287" s="8" t="s">
        <v>3399</v>
      </c>
      <c r="P287" s="13" t="s">
        <v>3400</v>
      </c>
      <c r="Q287" s="8" t="s">
        <v>3148</v>
      </c>
      <c r="R287">
        <v>1</v>
      </c>
      <c r="S287" s="260">
        <v>0.04065972222222222</v>
      </c>
      <c r="T287" s="260">
        <f>P287-S287</f>
        <v>0</v>
      </c>
    </row>
    <row r="288" spans="1:20" ht="12.75">
      <c r="A288" s="13">
        <v>330</v>
      </c>
      <c r="B288" s="8">
        <v>37</v>
      </c>
      <c r="C288" s="8" t="s">
        <v>1796</v>
      </c>
      <c r="D288" s="8" t="s">
        <v>2158</v>
      </c>
      <c r="E288" s="288">
        <v>31085</v>
      </c>
      <c r="F288" s="290">
        <v>1985</v>
      </c>
      <c r="G288" s="290">
        <f t="shared" si="6"/>
        <v>25</v>
      </c>
      <c r="H288" s="8" t="s">
        <v>3713</v>
      </c>
      <c r="I288" s="8" t="s">
        <v>2072</v>
      </c>
      <c r="J288" s="8" t="s">
        <v>2044</v>
      </c>
      <c r="K288" s="8">
        <v>75</v>
      </c>
      <c r="L288" s="8">
        <v>309</v>
      </c>
      <c r="M288" s="8" t="s">
        <v>1104</v>
      </c>
      <c r="N288" s="8">
        <v>0</v>
      </c>
      <c r="O288" s="8" t="s">
        <v>3163</v>
      </c>
      <c r="P288" s="13" t="s">
        <v>3150</v>
      </c>
      <c r="Q288" s="8" t="s">
        <v>3165</v>
      </c>
      <c r="R288">
        <v>1</v>
      </c>
      <c r="S288" s="260">
        <v>0.03747685185185185</v>
      </c>
      <c r="T288" s="260">
        <f>P288-S288</f>
        <v>0</v>
      </c>
    </row>
    <row r="289" spans="1:21" ht="12.75">
      <c r="A289" s="13">
        <v>149</v>
      </c>
      <c r="B289" s="8">
        <v>50</v>
      </c>
      <c r="C289" s="8" t="s">
        <v>199</v>
      </c>
      <c r="D289" s="8" t="s">
        <v>2042</v>
      </c>
      <c r="E289" s="288">
        <v>25671</v>
      </c>
      <c r="F289" s="290">
        <v>1970</v>
      </c>
      <c r="G289" s="290">
        <f t="shared" si="6"/>
        <v>40</v>
      </c>
      <c r="H289" s="8" t="s">
        <v>3713</v>
      </c>
      <c r="I289" s="8" t="s">
        <v>2291</v>
      </c>
      <c r="J289" s="8" t="s">
        <v>2083</v>
      </c>
      <c r="K289" s="8">
        <v>30</v>
      </c>
      <c r="L289" s="8">
        <v>141</v>
      </c>
      <c r="M289" s="8" t="s">
        <v>1104</v>
      </c>
      <c r="N289" s="8">
        <v>0</v>
      </c>
      <c r="O289" s="8" t="s">
        <v>2592</v>
      </c>
      <c r="P289" s="13" t="s">
        <v>2581</v>
      </c>
      <c r="Q289" s="8" t="s">
        <v>2593</v>
      </c>
      <c r="R289">
        <v>1</v>
      </c>
      <c r="S289" s="260">
        <v>0.03229166666666667</v>
      </c>
      <c r="U289" s="260">
        <f>P289-S289</f>
        <v>0</v>
      </c>
    </row>
    <row r="290" spans="1:21" ht="12.75">
      <c r="A290" s="13">
        <v>173</v>
      </c>
      <c r="B290" s="8">
        <v>43</v>
      </c>
      <c r="C290" s="8" t="s">
        <v>1685</v>
      </c>
      <c r="D290" s="8" t="s">
        <v>2663</v>
      </c>
      <c r="E290" s="288">
        <v>14643</v>
      </c>
      <c r="F290" s="290">
        <v>1940</v>
      </c>
      <c r="G290" s="290">
        <f t="shared" si="6"/>
        <v>70</v>
      </c>
      <c r="H290" s="8" t="s">
        <v>3713</v>
      </c>
      <c r="I290" s="8" t="s">
        <v>2664</v>
      </c>
      <c r="J290" s="8" t="s">
        <v>2665</v>
      </c>
      <c r="K290" s="8">
        <v>1</v>
      </c>
      <c r="L290" s="8">
        <v>165</v>
      </c>
      <c r="M290" s="8" t="s">
        <v>1104</v>
      </c>
      <c r="N290" s="8">
        <v>0</v>
      </c>
      <c r="O290" s="8" t="s">
        <v>2666</v>
      </c>
      <c r="P290" s="13" t="s">
        <v>2666</v>
      </c>
      <c r="Q290" s="8" t="s">
        <v>2667</v>
      </c>
      <c r="R290">
        <v>1</v>
      </c>
      <c r="S290" s="260">
        <v>0.03300925925925926</v>
      </c>
      <c r="U290" s="260">
        <f>P290-S290</f>
        <v>0</v>
      </c>
    </row>
    <row r="291" spans="1:20" ht="12.75">
      <c r="A291" s="13">
        <v>372</v>
      </c>
      <c r="B291" s="8">
        <v>288</v>
      </c>
      <c r="C291" s="8" t="s">
        <v>1878</v>
      </c>
      <c r="D291" s="8" t="s">
        <v>2302</v>
      </c>
      <c r="E291" s="288">
        <v>20589</v>
      </c>
      <c r="F291" s="290">
        <v>1956</v>
      </c>
      <c r="G291" s="290">
        <f t="shared" si="6"/>
        <v>54</v>
      </c>
      <c r="H291" s="8" t="s">
        <v>3713</v>
      </c>
      <c r="I291" s="8" t="s">
        <v>3286</v>
      </c>
      <c r="J291" s="8" t="s">
        <v>2137</v>
      </c>
      <c r="K291" s="8">
        <v>71</v>
      </c>
      <c r="L291" s="8">
        <v>348</v>
      </c>
      <c r="M291" s="8" t="s">
        <v>1104</v>
      </c>
      <c r="N291" s="8">
        <v>0</v>
      </c>
      <c r="O291" s="8" t="s">
        <v>3287</v>
      </c>
      <c r="P291" s="13" t="s">
        <v>3288</v>
      </c>
      <c r="Q291" s="8" t="s">
        <v>3076</v>
      </c>
      <c r="R291">
        <v>1</v>
      </c>
      <c r="S291" s="260">
        <v>0.03886574074074074</v>
      </c>
      <c r="T291" s="260">
        <f>P291-S291</f>
        <v>0</v>
      </c>
    </row>
    <row r="292" spans="1:22" s="246" customFormat="1" ht="12.75">
      <c r="A292" s="13">
        <v>200</v>
      </c>
      <c r="B292" s="8">
        <v>478</v>
      </c>
      <c r="C292" s="8" t="s">
        <v>1339</v>
      </c>
      <c r="D292" s="8" t="s">
        <v>2184</v>
      </c>
      <c r="E292" s="288">
        <v>33537</v>
      </c>
      <c r="F292" s="290">
        <v>1991</v>
      </c>
      <c r="G292" s="290">
        <f t="shared" si="6"/>
        <v>19</v>
      </c>
      <c r="H292" s="8" t="s">
        <v>3713</v>
      </c>
      <c r="I292" s="8" t="s">
        <v>2743</v>
      </c>
      <c r="J292" s="8" t="s">
        <v>2044</v>
      </c>
      <c r="K292" s="8">
        <v>48</v>
      </c>
      <c r="L292" s="8">
        <v>191</v>
      </c>
      <c r="M292" s="8" t="s">
        <v>1104</v>
      </c>
      <c r="N292" s="8">
        <v>0</v>
      </c>
      <c r="O292" s="8" t="s">
        <v>2744</v>
      </c>
      <c r="P292" s="13" t="s">
        <v>2732</v>
      </c>
      <c r="Q292" s="8" t="s">
        <v>2728</v>
      </c>
      <c r="R292">
        <v>1</v>
      </c>
      <c r="S292" s="260">
        <v>0.033796296296296297</v>
      </c>
      <c r="T292"/>
      <c r="U292" s="260">
        <f>P292-S292</f>
        <v>0</v>
      </c>
      <c r="V292" s="263"/>
    </row>
    <row r="293" spans="1:20" ht="12.75">
      <c r="A293" s="13">
        <v>267</v>
      </c>
      <c r="B293" s="8">
        <v>61</v>
      </c>
      <c r="C293" s="8" t="s">
        <v>1339</v>
      </c>
      <c r="D293" s="8" t="s">
        <v>2131</v>
      </c>
      <c r="E293" s="288">
        <v>26557</v>
      </c>
      <c r="F293" s="290">
        <v>1972</v>
      </c>
      <c r="G293" s="290">
        <f t="shared" si="6"/>
        <v>38</v>
      </c>
      <c r="H293" s="8" t="s">
        <v>3713</v>
      </c>
      <c r="I293" s="8" t="s">
        <v>2072</v>
      </c>
      <c r="J293" s="8" t="s">
        <v>2050</v>
      </c>
      <c r="K293" s="8">
        <v>74</v>
      </c>
      <c r="L293" s="8">
        <v>251</v>
      </c>
      <c r="M293" s="8" t="s">
        <v>1104</v>
      </c>
      <c r="N293" s="8">
        <v>0</v>
      </c>
      <c r="O293" s="8" t="s">
        <v>2976</v>
      </c>
      <c r="P293" s="13" t="s">
        <v>2976</v>
      </c>
      <c r="Q293" s="8" t="s">
        <v>2962</v>
      </c>
      <c r="R293">
        <v>1</v>
      </c>
      <c r="S293" s="260">
        <v>0.0356712962962963</v>
      </c>
      <c r="T293" s="260">
        <f>P293-S293</f>
        <v>0</v>
      </c>
    </row>
    <row r="294" spans="1:21" ht="12.75">
      <c r="A294" s="13">
        <v>35</v>
      </c>
      <c r="B294" s="8">
        <v>221</v>
      </c>
      <c r="C294" s="8" t="s">
        <v>204</v>
      </c>
      <c r="D294" s="8" t="s">
        <v>2198</v>
      </c>
      <c r="E294" s="288">
        <v>23462</v>
      </c>
      <c r="F294" s="290">
        <v>1964</v>
      </c>
      <c r="G294" s="290">
        <f t="shared" si="6"/>
        <v>46</v>
      </c>
      <c r="H294" s="8" t="s">
        <v>3713</v>
      </c>
      <c r="I294" s="8" t="s">
        <v>2132</v>
      </c>
      <c r="J294" s="8" t="s">
        <v>2083</v>
      </c>
      <c r="K294" s="8">
        <v>7</v>
      </c>
      <c r="L294" s="8">
        <v>32</v>
      </c>
      <c r="M294" s="8" t="s">
        <v>1104</v>
      </c>
      <c r="N294" s="8">
        <v>0</v>
      </c>
      <c r="O294" s="8" t="s">
        <v>2199</v>
      </c>
      <c r="P294" s="13" t="s">
        <v>2200</v>
      </c>
      <c r="Q294" s="8" t="s">
        <v>2201</v>
      </c>
      <c r="R294">
        <v>1</v>
      </c>
      <c r="S294" s="260">
        <v>0.027592592592592596</v>
      </c>
      <c r="U294" s="260">
        <f>P294-S294</f>
        <v>0</v>
      </c>
    </row>
    <row r="295" spans="1:21" ht="12.75">
      <c r="A295" s="13">
        <v>199</v>
      </c>
      <c r="B295" s="8">
        <v>23</v>
      </c>
      <c r="C295" s="8" t="s">
        <v>204</v>
      </c>
      <c r="D295" s="8" t="s">
        <v>2067</v>
      </c>
      <c r="E295" s="288">
        <v>21728</v>
      </c>
      <c r="F295" s="290">
        <v>1959</v>
      </c>
      <c r="G295" s="290">
        <f t="shared" si="6"/>
        <v>51</v>
      </c>
      <c r="H295" s="8" t="s">
        <v>3713</v>
      </c>
      <c r="I295" s="8" t="s">
        <v>2132</v>
      </c>
      <c r="J295" s="8" t="s">
        <v>2137</v>
      </c>
      <c r="K295" s="8">
        <v>35</v>
      </c>
      <c r="L295" s="8">
        <v>190</v>
      </c>
      <c r="M295" s="8" t="s">
        <v>1104</v>
      </c>
      <c r="N295" s="8">
        <v>0</v>
      </c>
      <c r="O295" s="8" t="s">
        <v>2741</v>
      </c>
      <c r="P295" s="13" t="s">
        <v>2741</v>
      </c>
      <c r="Q295" s="8" t="s">
        <v>2742</v>
      </c>
      <c r="R295">
        <v>1</v>
      </c>
      <c r="S295" s="260">
        <v>0.0338425925925926</v>
      </c>
      <c r="U295" s="260">
        <f>P295-S295</f>
        <v>0</v>
      </c>
    </row>
    <row r="296" spans="1:21" ht="12.75">
      <c r="A296" s="292">
        <v>319</v>
      </c>
      <c r="B296" s="257">
        <v>587</v>
      </c>
      <c r="C296" s="257" t="s">
        <v>3133</v>
      </c>
      <c r="D296" s="257" t="s">
        <v>2378</v>
      </c>
      <c r="E296" s="291">
        <v>29393</v>
      </c>
      <c r="F296" s="289">
        <v>1980</v>
      </c>
      <c r="G296" s="290">
        <f t="shared" si="6"/>
        <v>30</v>
      </c>
      <c r="H296" s="257" t="s">
        <v>3713</v>
      </c>
      <c r="I296" s="257" t="s">
        <v>2394</v>
      </c>
      <c r="J296" s="257" t="s">
        <v>2232</v>
      </c>
      <c r="K296" s="257">
        <v>5</v>
      </c>
      <c r="L296" s="257">
        <v>0</v>
      </c>
      <c r="M296" s="257" t="s">
        <v>1103</v>
      </c>
      <c r="N296" s="257">
        <v>20</v>
      </c>
      <c r="O296" s="257" t="s">
        <v>3131</v>
      </c>
      <c r="P296" s="292" t="s">
        <v>3112</v>
      </c>
      <c r="Q296" s="257" t="s">
        <v>3134</v>
      </c>
      <c r="R296" s="246">
        <v>1</v>
      </c>
      <c r="S296" s="274">
        <v>0.03692129629629629</v>
      </c>
      <c r="T296" s="260">
        <f aca="true" t="shared" si="8" ref="T296:T301">P296-S296</f>
        <v>0</v>
      </c>
      <c r="U296" s="246"/>
    </row>
    <row r="297" spans="1:20" ht="12.75">
      <c r="A297" s="13">
        <v>458</v>
      </c>
      <c r="B297" s="8">
        <v>69</v>
      </c>
      <c r="C297" s="8" t="s">
        <v>3596</v>
      </c>
      <c r="D297" s="8" t="s">
        <v>3573</v>
      </c>
      <c r="E297" s="288">
        <v>19933</v>
      </c>
      <c r="F297" s="290">
        <v>1954</v>
      </c>
      <c r="G297" s="290">
        <f t="shared" si="6"/>
        <v>56</v>
      </c>
      <c r="H297" s="8" t="s">
        <v>3713</v>
      </c>
      <c r="I297" s="8" t="s">
        <v>2107</v>
      </c>
      <c r="J297" s="8" t="s">
        <v>2137</v>
      </c>
      <c r="K297" s="8">
        <v>82</v>
      </c>
      <c r="L297" s="8">
        <v>410</v>
      </c>
      <c r="M297" s="8" t="s">
        <v>1104</v>
      </c>
      <c r="N297" s="8">
        <v>0</v>
      </c>
      <c r="O297" s="8" t="s">
        <v>3593</v>
      </c>
      <c r="P297" s="13" t="s">
        <v>3597</v>
      </c>
      <c r="Q297" s="8" t="s">
        <v>3598</v>
      </c>
      <c r="R297">
        <v>1</v>
      </c>
      <c r="S297" s="260">
        <v>0.04541666666666667</v>
      </c>
      <c r="T297" s="260">
        <f t="shared" si="8"/>
        <v>0</v>
      </c>
    </row>
    <row r="298" spans="1:20" ht="12.75">
      <c r="A298" s="13">
        <v>263</v>
      </c>
      <c r="B298" s="8">
        <v>120</v>
      </c>
      <c r="C298" s="8" t="s">
        <v>210</v>
      </c>
      <c r="D298" s="8" t="s">
        <v>2966</v>
      </c>
      <c r="E298" s="288">
        <v>23416</v>
      </c>
      <c r="F298" s="290">
        <v>1964</v>
      </c>
      <c r="G298" s="290">
        <f t="shared" si="6"/>
        <v>46</v>
      </c>
      <c r="H298" s="8" t="s">
        <v>3713</v>
      </c>
      <c r="I298" s="8" t="s">
        <v>2132</v>
      </c>
      <c r="J298" s="8" t="s">
        <v>2083</v>
      </c>
      <c r="K298" s="8">
        <v>50</v>
      </c>
      <c r="L298" s="8">
        <v>248</v>
      </c>
      <c r="M298" s="8" t="s">
        <v>1104</v>
      </c>
      <c r="N298" s="8">
        <v>0</v>
      </c>
      <c r="O298" s="8" t="s">
        <v>2964</v>
      </c>
      <c r="P298" s="13" t="s">
        <v>2956</v>
      </c>
      <c r="Q298" s="8" t="s">
        <v>2967</v>
      </c>
      <c r="R298">
        <v>1</v>
      </c>
      <c r="S298" s="260">
        <v>0.03547453703703704</v>
      </c>
      <c r="T298" s="260">
        <f t="shared" si="8"/>
        <v>0</v>
      </c>
    </row>
    <row r="299" spans="1:21" ht="12.75">
      <c r="A299" s="292">
        <v>279</v>
      </c>
      <c r="B299" s="257">
        <v>33</v>
      </c>
      <c r="C299" s="257" t="s">
        <v>1344</v>
      </c>
      <c r="D299" s="257" t="s">
        <v>2378</v>
      </c>
      <c r="E299" s="291">
        <v>21459</v>
      </c>
      <c r="F299" s="289">
        <v>1958</v>
      </c>
      <c r="G299" s="290">
        <f t="shared" si="6"/>
        <v>52</v>
      </c>
      <c r="H299" s="257" t="s">
        <v>3713</v>
      </c>
      <c r="I299" s="257" t="s">
        <v>3008</v>
      </c>
      <c r="J299" s="257" t="s">
        <v>2433</v>
      </c>
      <c r="K299" s="257">
        <v>3</v>
      </c>
      <c r="L299" s="257">
        <v>0</v>
      </c>
      <c r="M299" s="257" t="s">
        <v>1103</v>
      </c>
      <c r="N299" s="257">
        <v>17</v>
      </c>
      <c r="O299" s="257" t="s">
        <v>3009</v>
      </c>
      <c r="P299" s="292" t="s">
        <v>3010</v>
      </c>
      <c r="Q299" s="257" t="s">
        <v>3011</v>
      </c>
      <c r="R299" s="246">
        <v>1</v>
      </c>
      <c r="S299" s="274">
        <v>0.03591435185185186</v>
      </c>
      <c r="T299" s="260">
        <f t="shared" si="8"/>
        <v>0</v>
      </c>
      <c r="U299" s="246"/>
    </row>
    <row r="300" spans="1:20" ht="12.75">
      <c r="A300" s="13">
        <v>280</v>
      </c>
      <c r="B300" s="8">
        <v>34</v>
      </c>
      <c r="C300" s="8" t="s">
        <v>1344</v>
      </c>
      <c r="D300" s="8" t="s">
        <v>2237</v>
      </c>
      <c r="E300" s="288">
        <v>22123</v>
      </c>
      <c r="F300" s="290">
        <v>1960</v>
      </c>
      <c r="G300" s="290">
        <f t="shared" si="6"/>
        <v>50</v>
      </c>
      <c r="H300" s="8" t="s">
        <v>3713</v>
      </c>
      <c r="I300" s="8" t="s">
        <v>3008</v>
      </c>
      <c r="J300" s="8" t="s">
        <v>2137</v>
      </c>
      <c r="K300" s="8">
        <v>50</v>
      </c>
      <c r="L300" s="8">
        <v>263</v>
      </c>
      <c r="M300" s="8" t="s">
        <v>1104</v>
      </c>
      <c r="N300" s="8">
        <v>0</v>
      </c>
      <c r="O300" s="8" t="s">
        <v>3012</v>
      </c>
      <c r="P300" s="13" t="s">
        <v>3010</v>
      </c>
      <c r="Q300" s="8" t="s">
        <v>3013</v>
      </c>
      <c r="R300">
        <v>1</v>
      </c>
      <c r="S300" s="260">
        <v>0.03591435185185186</v>
      </c>
      <c r="T300" s="260">
        <f t="shared" si="8"/>
        <v>0</v>
      </c>
    </row>
    <row r="301" spans="1:20" ht="12.75">
      <c r="A301" s="13">
        <v>437</v>
      </c>
      <c r="B301" s="8">
        <v>140</v>
      </c>
      <c r="C301" s="8" t="s">
        <v>211</v>
      </c>
      <c r="D301" s="8" t="s">
        <v>2341</v>
      </c>
      <c r="E301" s="288">
        <v>31774</v>
      </c>
      <c r="F301" s="290">
        <v>1986</v>
      </c>
      <c r="G301" s="290">
        <f t="shared" si="6"/>
        <v>24</v>
      </c>
      <c r="H301" s="8" t="s">
        <v>3713</v>
      </c>
      <c r="I301" s="8" t="s">
        <v>3186</v>
      </c>
      <c r="J301" s="8" t="s">
        <v>2044</v>
      </c>
      <c r="K301" s="8">
        <v>91</v>
      </c>
      <c r="L301" s="8">
        <v>397</v>
      </c>
      <c r="M301" s="8" t="s">
        <v>1104</v>
      </c>
      <c r="N301" s="8">
        <v>0</v>
      </c>
      <c r="O301" s="8" t="s">
        <v>3516</v>
      </c>
      <c r="P301" s="13" t="s">
        <v>3517</v>
      </c>
      <c r="Q301" s="8" t="s">
        <v>3518</v>
      </c>
      <c r="R301">
        <v>1</v>
      </c>
      <c r="S301" s="260">
        <v>0.042986111111111114</v>
      </c>
      <c r="T301" s="260">
        <f t="shared" si="8"/>
        <v>0</v>
      </c>
    </row>
    <row r="302" spans="1:21" ht="12.75">
      <c r="A302" s="13">
        <v>128</v>
      </c>
      <c r="B302" s="8">
        <v>362</v>
      </c>
      <c r="C302" s="8" t="s">
        <v>3103</v>
      </c>
      <c r="D302" s="8" t="s">
        <v>2527</v>
      </c>
      <c r="E302" s="288">
        <v>29118</v>
      </c>
      <c r="F302" s="290">
        <v>1979</v>
      </c>
      <c r="G302" s="290">
        <f t="shared" si="6"/>
        <v>31</v>
      </c>
      <c r="H302" s="8" t="s">
        <v>3713</v>
      </c>
      <c r="I302" s="8" t="s">
        <v>2528</v>
      </c>
      <c r="J302" s="8" t="s">
        <v>2050</v>
      </c>
      <c r="K302" s="8">
        <v>36</v>
      </c>
      <c r="L302" s="8">
        <v>120</v>
      </c>
      <c r="M302" s="8" t="s">
        <v>1104</v>
      </c>
      <c r="N302" s="8">
        <v>0</v>
      </c>
      <c r="O302" s="8" t="s">
        <v>2529</v>
      </c>
      <c r="P302" s="13" t="s">
        <v>2530</v>
      </c>
      <c r="Q302" s="8" t="s">
        <v>2531</v>
      </c>
      <c r="R302">
        <v>1</v>
      </c>
      <c r="S302" s="260">
        <v>0.03173611111111111</v>
      </c>
      <c r="U302" s="260">
        <f>P302-S302</f>
        <v>0</v>
      </c>
    </row>
    <row r="303" spans="1:20" ht="12.75">
      <c r="A303" s="13">
        <v>309</v>
      </c>
      <c r="B303" s="8">
        <v>399</v>
      </c>
      <c r="C303" s="8" t="s">
        <v>3103</v>
      </c>
      <c r="D303" s="8" t="s">
        <v>2335</v>
      </c>
      <c r="E303" s="288">
        <v>32265</v>
      </c>
      <c r="F303" s="290">
        <v>1988</v>
      </c>
      <c r="G303" s="290">
        <f t="shared" si="6"/>
        <v>22</v>
      </c>
      <c r="H303" s="8" t="s">
        <v>3713</v>
      </c>
      <c r="I303" s="8" t="s">
        <v>3104</v>
      </c>
      <c r="J303" s="8" t="s">
        <v>2044</v>
      </c>
      <c r="K303" s="8">
        <v>72</v>
      </c>
      <c r="L303" s="8">
        <v>291</v>
      </c>
      <c r="M303" s="8" t="s">
        <v>1104</v>
      </c>
      <c r="N303" s="8">
        <v>0</v>
      </c>
      <c r="O303" s="8" t="s">
        <v>3105</v>
      </c>
      <c r="P303" s="13" t="s">
        <v>3106</v>
      </c>
      <c r="Q303" s="8" t="s">
        <v>3068</v>
      </c>
      <c r="R303">
        <v>1</v>
      </c>
      <c r="S303" s="260">
        <v>0.03667824074074074</v>
      </c>
      <c r="T303" s="260">
        <f>P303-S303</f>
        <v>0</v>
      </c>
    </row>
    <row r="304" spans="1:21" ht="12.75">
      <c r="A304" s="13">
        <v>57</v>
      </c>
      <c r="B304" s="8">
        <v>284</v>
      </c>
      <c r="C304" s="8" t="s">
        <v>216</v>
      </c>
      <c r="D304" s="8" t="s">
        <v>2198</v>
      </c>
      <c r="E304" s="288">
        <v>24135</v>
      </c>
      <c r="F304" s="290">
        <v>1966</v>
      </c>
      <c r="G304" s="290">
        <f t="shared" si="6"/>
        <v>44</v>
      </c>
      <c r="H304" s="8" t="s">
        <v>3713</v>
      </c>
      <c r="I304" s="8" t="s">
        <v>2291</v>
      </c>
      <c r="J304" s="8" t="s">
        <v>2083</v>
      </c>
      <c r="K304" s="8">
        <v>11</v>
      </c>
      <c r="L304" s="8">
        <v>52</v>
      </c>
      <c r="M304" s="8" t="s">
        <v>1104</v>
      </c>
      <c r="N304" s="8">
        <v>0</v>
      </c>
      <c r="O304" s="8" t="s">
        <v>2292</v>
      </c>
      <c r="P304" s="13" t="s">
        <v>2292</v>
      </c>
      <c r="Q304" s="8" t="s">
        <v>2293</v>
      </c>
      <c r="R304">
        <v>1</v>
      </c>
      <c r="S304" s="260">
        <v>0.028946759259259255</v>
      </c>
      <c r="U304" s="260">
        <f>P304-S304</f>
        <v>0</v>
      </c>
    </row>
    <row r="305" spans="1:20" ht="12.75">
      <c r="A305" s="13">
        <v>338</v>
      </c>
      <c r="B305" s="8">
        <v>722</v>
      </c>
      <c r="C305" s="8" t="s">
        <v>3183</v>
      </c>
      <c r="D305" s="8" t="s">
        <v>2237</v>
      </c>
      <c r="E305" s="288">
        <v>22009</v>
      </c>
      <c r="F305" s="290">
        <v>1960</v>
      </c>
      <c r="G305" s="290">
        <f t="shared" si="6"/>
        <v>50</v>
      </c>
      <c r="H305" s="8" t="s">
        <v>3713</v>
      </c>
      <c r="I305" s="8" t="s">
        <v>2170</v>
      </c>
      <c r="J305" s="8" t="s">
        <v>2137</v>
      </c>
      <c r="K305" s="8">
        <v>60</v>
      </c>
      <c r="L305" s="8">
        <v>317</v>
      </c>
      <c r="M305" s="8" t="s">
        <v>1104</v>
      </c>
      <c r="N305" s="8">
        <v>0</v>
      </c>
      <c r="O305" s="8" t="s">
        <v>3184</v>
      </c>
      <c r="P305" s="13" t="s">
        <v>3168</v>
      </c>
      <c r="Q305" s="8" t="s">
        <v>3185</v>
      </c>
      <c r="R305">
        <v>1</v>
      </c>
      <c r="S305" s="260">
        <v>0.0375462962962963</v>
      </c>
      <c r="T305" s="260">
        <f>P305-S305</f>
        <v>0</v>
      </c>
    </row>
    <row r="306" spans="1:21" ht="12.75">
      <c r="A306" s="13">
        <v>146</v>
      </c>
      <c r="B306" s="8">
        <v>390</v>
      </c>
      <c r="C306" s="8" t="s">
        <v>218</v>
      </c>
      <c r="D306" s="8" t="s">
        <v>1142</v>
      </c>
      <c r="E306" s="288">
        <v>27317</v>
      </c>
      <c r="F306" s="290">
        <v>1974</v>
      </c>
      <c r="G306" s="290">
        <f t="shared" si="6"/>
        <v>36</v>
      </c>
      <c r="H306" s="8" t="s">
        <v>3713</v>
      </c>
      <c r="I306" s="8" t="s">
        <v>2583</v>
      </c>
      <c r="J306" s="8" t="s">
        <v>2050</v>
      </c>
      <c r="K306" s="8">
        <v>41</v>
      </c>
      <c r="L306" s="8">
        <v>138</v>
      </c>
      <c r="M306" s="8" t="s">
        <v>1104</v>
      </c>
      <c r="N306" s="8">
        <v>0</v>
      </c>
      <c r="O306" s="8" t="s">
        <v>2584</v>
      </c>
      <c r="P306" s="13" t="s">
        <v>2585</v>
      </c>
      <c r="Q306" s="8" t="s">
        <v>2531</v>
      </c>
      <c r="R306">
        <v>1</v>
      </c>
      <c r="S306" s="260">
        <v>0.03228009259259259</v>
      </c>
      <c r="U306" s="260">
        <f>P306-S306</f>
        <v>0</v>
      </c>
    </row>
    <row r="307" spans="1:21" ht="12.75">
      <c r="A307" s="13">
        <v>130</v>
      </c>
      <c r="B307" s="8">
        <v>17</v>
      </c>
      <c r="C307" s="8" t="s">
        <v>1692</v>
      </c>
      <c r="D307" s="8" t="s">
        <v>2341</v>
      </c>
      <c r="E307" s="288">
        <v>26013</v>
      </c>
      <c r="F307" s="290">
        <v>1971</v>
      </c>
      <c r="G307" s="290">
        <f t="shared" si="6"/>
        <v>39</v>
      </c>
      <c r="H307" s="8" t="s">
        <v>3713</v>
      </c>
      <c r="I307" s="8" t="s">
        <v>2532</v>
      </c>
      <c r="J307" s="8" t="s">
        <v>2050</v>
      </c>
      <c r="K307" s="8">
        <v>38</v>
      </c>
      <c r="L307" s="8">
        <v>122</v>
      </c>
      <c r="M307" s="8" t="s">
        <v>1104</v>
      </c>
      <c r="N307" s="8">
        <v>0</v>
      </c>
      <c r="O307" s="8" t="s">
        <v>2533</v>
      </c>
      <c r="P307" s="13" t="s">
        <v>2534</v>
      </c>
      <c r="Q307" s="8" t="s">
        <v>2536</v>
      </c>
      <c r="R307">
        <v>1</v>
      </c>
      <c r="S307" s="260">
        <v>0.031747685185185184</v>
      </c>
      <c r="U307" s="260">
        <f>P307-S307</f>
        <v>0</v>
      </c>
    </row>
    <row r="308" spans="1:20" ht="12.75">
      <c r="A308" s="13">
        <v>364</v>
      </c>
      <c r="B308" s="8">
        <v>564</v>
      </c>
      <c r="C308" s="8" t="s">
        <v>3261</v>
      </c>
      <c r="D308" s="8" t="s">
        <v>2067</v>
      </c>
      <c r="E308" s="288">
        <v>28754</v>
      </c>
      <c r="F308" s="290">
        <v>1978</v>
      </c>
      <c r="G308" s="290">
        <f t="shared" si="6"/>
        <v>32</v>
      </c>
      <c r="H308" s="8" t="s">
        <v>3713</v>
      </c>
      <c r="I308" s="8" t="s">
        <v>3258</v>
      </c>
      <c r="J308" s="8" t="s">
        <v>2050</v>
      </c>
      <c r="K308" s="8">
        <v>97</v>
      </c>
      <c r="L308" s="8">
        <v>341</v>
      </c>
      <c r="M308" s="8" t="s">
        <v>1104</v>
      </c>
      <c r="N308" s="8">
        <v>0</v>
      </c>
      <c r="O308" s="8" t="s">
        <v>3262</v>
      </c>
      <c r="P308" s="13" t="s">
        <v>3252</v>
      </c>
      <c r="Q308" s="8" t="s">
        <v>3263</v>
      </c>
      <c r="R308">
        <v>1</v>
      </c>
      <c r="S308" s="260">
        <v>0.038483796296296294</v>
      </c>
      <c r="T308" s="260">
        <f>P308-S308</f>
        <v>0</v>
      </c>
    </row>
    <row r="309" spans="1:20" ht="12.75">
      <c r="A309" s="13">
        <v>281</v>
      </c>
      <c r="B309" s="8">
        <v>257</v>
      </c>
      <c r="C309" s="8" t="s">
        <v>220</v>
      </c>
      <c r="D309" s="8" t="s">
        <v>2126</v>
      </c>
      <c r="E309" s="288">
        <v>16325</v>
      </c>
      <c r="F309" s="290">
        <v>1944</v>
      </c>
      <c r="G309" s="290">
        <f t="shared" si="6"/>
        <v>66</v>
      </c>
      <c r="H309" s="8" t="s">
        <v>3713</v>
      </c>
      <c r="I309" s="8" t="s">
        <v>3014</v>
      </c>
      <c r="J309" s="8" t="s">
        <v>2395</v>
      </c>
      <c r="K309" s="8">
        <v>16</v>
      </c>
      <c r="L309" s="8">
        <v>264</v>
      </c>
      <c r="M309" s="8" t="s">
        <v>1104</v>
      </c>
      <c r="N309" s="8">
        <v>0</v>
      </c>
      <c r="O309" s="8" t="s">
        <v>3015</v>
      </c>
      <c r="P309" s="13" t="s">
        <v>3016</v>
      </c>
      <c r="Q309" s="8" t="s">
        <v>3017</v>
      </c>
      <c r="R309">
        <v>1</v>
      </c>
      <c r="S309" s="260">
        <v>0.0359837962962963</v>
      </c>
      <c r="T309" s="260">
        <f>P309-S309</f>
        <v>0</v>
      </c>
    </row>
    <row r="310" spans="1:20" ht="12.75">
      <c r="A310" s="13">
        <v>282</v>
      </c>
      <c r="B310" s="8">
        <v>622</v>
      </c>
      <c r="C310" s="8" t="s">
        <v>3018</v>
      </c>
      <c r="D310" s="8" t="s">
        <v>1142</v>
      </c>
      <c r="E310" s="288">
        <v>31371</v>
      </c>
      <c r="F310" s="290">
        <v>1985</v>
      </c>
      <c r="G310" s="290">
        <f t="shared" si="6"/>
        <v>25</v>
      </c>
      <c r="H310" s="8" t="s">
        <v>3713</v>
      </c>
      <c r="I310" s="8" t="s">
        <v>2256</v>
      </c>
      <c r="J310" s="8" t="s">
        <v>2044</v>
      </c>
      <c r="K310" s="8">
        <v>66</v>
      </c>
      <c r="L310" s="8">
        <v>265</v>
      </c>
      <c r="M310" s="8" t="s">
        <v>1104</v>
      </c>
      <c r="N310" s="8">
        <v>0</v>
      </c>
      <c r="O310" s="8" t="s">
        <v>3019</v>
      </c>
      <c r="P310" s="13" t="s">
        <v>3003</v>
      </c>
      <c r="Q310" s="8" t="s">
        <v>3020</v>
      </c>
      <c r="R310">
        <v>1</v>
      </c>
      <c r="S310" s="260">
        <v>0.03584490740740741</v>
      </c>
      <c r="T310" s="260">
        <f>P310-S310</f>
        <v>0</v>
      </c>
    </row>
    <row r="311" spans="1:20" ht="12.75">
      <c r="A311" s="13">
        <v>385</v>
      </c>
      <c r="B311" s="8">
        <v>79</v>
      </c>
      <c r="C311" s="8" t="s">
        <v>3323</v>
      </c>
      <c r="D311" s="8" t="s">
        <v>2845</v>
      </c>
      <c r="E311" s="288">
        <v>14533</v>
      </c>
      <c r="F311" s="290">
        <v>1939</v>
      </c>
      <c r="G311" s="290">
        <f t="shared" si="6"/>
        <v>71</v>
      </c>
      <c r="H311" s="8" t="s">
        <v>3713</v>
      </c>
      <c r="I311" s="8" t="s">
        <v>2673</v>
      </c>
      <c r="J311" s="8" t="s">
        <v>2665</v>
      </c>
      <c r="K311" s="8">
        <v>5</v>
      </c>
      <c r="L311" s="8">
        <v>358</v>
      </c>
      <c r="M311" s="8" t="s">
        <v>1104</v>
      </c>
      <c r="N311" s="8">
        <v>0</v>
      </c>
      <c r="O311" s="8" t="s">
        <v>3324</v>
      </c>
      <c r="P311" s="13" t="s">
        <v>3324</v>
      </c>
      <c r="Q311" s="8" t="s">
        <v>3153</v>
      </c>
      <c r="R311">
        <v>1</v>
      </c>
      <c r="S311" s="260">
        <v>0.0396875</v>
      </c>
      <c r="T311" s="260">
        <f>P311-S311</f>
        <v>0</v>
      </c>
    </row>
    <row r="312" spans="1:21" ht="12.75">
      <c r="A312" s="13">
        <v>118</v>
      </c>
      <c r="B312" s="8">
        <v>313</v>
      </c>
      <c r="C312" s="8" t="s">
        <v>1782</v>
      </c>
      <c r="D312" s="8" t="s">
        <v>2491</v>
      </c>
      <c r="E312" s="288">
        <v>30098</v>
      </c>
      <c r="F312" s="290">
        <v>1982</v>
      </c>
      <c r="G312" s="290">
        <f t="shared" si="6"/>
        <v>28</v>
      </c>
      <c r="H312" s="8" t="s">
        <v>3713</v>
      </c>
      <c r="I312" s="8" t="s">
        <v>2492</v>
      </c>
      <c r="J312" s="8" t="s">
        <v>2044</v>
      </c>
      <c r="K312" s="8">
        <v>33</v>
      </c>
      <c r="L312" s="8">
        <v>110</v>
      </c>
      <c r="M312" s="8" t="s">
        <v>1104</v>
      </c>
      <c r="N312" s="8">
        <v>0</v>
      </c>
      <c r="O312" s="8" t="s">
        <v>2493</v>
      </c>
      <c r="P312" s="13" t="s">
        <v>2494</v>
      </c>
      <c r="Q312" s="8" t="s">
        <v>2495</v>
      </c>
      <c r="R312">
        <v>1</v>
      </c>
      <c r="S312" s="260">
        <v>0.03128472222222222</v>
      </c>
      <c r="U312" s="260">
        <f>P312-S312</f>
        <v>0</v>
      </c>
    </row>
    <row r="313" spans="1:20" ht="12.75">
      <c r="A313" s="13">
        <v>306</v>
      </c>
      <c r="B313" s="8">
        <v>560</v>
      </c>
      <c r="C313" s="8" t="s">
        <v>3098</v>
      </c>
      <c r="D313" s="8" t="s">
        <v>1142</v>
      </c>
      <c r="E313" s="288">
        <v>30226</v>
      </c>
      <c r="F313" s="290">
        <v>1982</v>
      </c>
      <c r="G313" s="290">
        <f t="shared" si="6"/>
        <v>28</v>
      </c>
      <c r="H313" s="8" t="s">
        <v>3713</v>
      </c>
      <c r="I313" s="8" t="s">
        <v>2082</v>
      </c>
      <c r="J313" s="8" t="s">
        <v>2044</v>
      </c>
      <c r="K313" s="8">
        <v>70</v>
      </c>
      <c r="L313" s="8">
        <v>288</v>
      </c>
      <c r="M313" s="8" t="s">
        <v>1104</v>
      </c>
      <c r="N313" s="8">
        <v>0</v>
      </c>
      <c r="O313" s="8" t="s">
        <v>3099</v>
      </c>
      <c r="P313" s="13" t="s">
        <v>3077</v>
      </c>
      <c r="Q313" s="8" t="s">
        <v>3017</v>
      </c>
      <c r="R313">
        <v>1</v>
      </c>
      <c r="S313" s="260">
        <v>0.036631944444444446</v>
      </c>
      <c r="T313" s="260">
        <f>P313-S313</f>
        <v>0</v>
      </c>
    </row>
    <row r="314" spans="1:21" ht="12.75">
      <c r="A314" s="13">
        <v>29</v>
      </c>
      <c r="B314" s="8">
        <v>413</v>
      </c>
      <c r="C314" s="8" t="s">
        <v>1611</v>
      </c>
      <c r="D314" s="8" t="s">
        <v>2174</v>
      </c>
      <c r="E314" s="288">
        <v>28384</v>
      </c>
      <c r="F314" s="293">
        <v>1977</v>
      </c>
      <c r="G314" s="290">
        <f t="shared" si="6"/>
        <v>33</v>
      </c>
      <c r="H314" s="8" t="s">
        <v>3713</v>
      </c>
      <c r="I314" s="8" t="s">
        <v>2151</v>
      </c>
      <c r="J314" s="8" t="s">
        <v>2050</v>
      </c>
      <c r="K314" s="8">
        <v>8</v>
      </c>
      <c r="L314" s="8">
        <v>26</v>
      </c>
      <c r="M314" s="8" t="s">
        <v>1104</v>
      </c>
      <c r="N314" s="8">
        <v>0</v>
      </c>
      <c r="O314" s="8" t="s">
        <v>2175</v>
      </c>
      <c r="P314" s="13" t="s">
        <v>2175</v>
      </c>
      <c r="Q314" s="8" t="s">
        <v>2176</v>
      </c>
      <c r="R314">
        <v>1</v>
      </c>
      <c r="S314" s="260">
        <v>0.027164351851851853</v>
      </c>
      <c r="U314" s="260">
        <f>P314-S314</f>
        <v>0</v>
      </c>
    </row>
    <row r="315" spans="1:21" ht="12.75">
      <c r="A315" s="292">
        <v>365</v>
      </c>
      <c r="B315" s="257">
        <v>412</v>
      </c>
      <c r="C315" s="257" t="s">
        <v>1611</v>
      </c>
      <c r="D315" s="257" t="s">
        <v>3264</v>
      </c>
      <c r="E315" s="291">
        <v>27331</v>
      </c>
      <c r="F315" s="289">
        <v>1974</v>
      </c>
      <c r="G315" s="290">
        <f t="shared" si="6"/>
        <v>36</v>
      </c>
      <c r="H315" s="257" t="s">
        <v>3713</v>
      </c>
      <c r="I315" s="257" t="s">
        <v>2151</v>
      </c>
      <c r="J315" s="257" t="s">
        <v>2232</v>
      </c>
      <c r="K315" s="257">
        <v>7</v>
      </c>
      <c r="L315" s="257">
        <v>0</v>
      </c>
      <c r="M315" s="257" t="s">
        <v>1103</v>
      </c>
      <c r="N315" s="257">
        <v>24</v>
      </c>
      <c r="O315" s="257" t="s">
        <v>3265</v>
      </c>
      <c r="P315" s="292" t="s">
        <v>3266</v>
      </c>
      <c r="Q315" s="257" t="s">
        <v>3267</v>
      </c>
      <c r="R315" s="246">
        <v>1</v>
      </c>
      <c r="S315" s="274">
        <v>0.0384375</v>
      </c>
      <c r="T315" s="260">
        <f>P315-S315</f>
        <v>0</v>
      </c>
      <c r="U315" s="246"/>
    </row>
    <row r="316" spans="1:21" ht="12.75">
      <c r="A316" s="292">
        <v>39</v>
      </c>
      <c r="B316" s="257">
        <v>416</v>
      </c>
      <c r="C316" s="257" t="s">
        <v>223</v>
      </c>
      <c r="D316" s="257" t="s">
        <v>2217</v>
      </c>
      <c r="E316" s="291">
        <v>31977</v>
      </c>
      <c r="F316" s="289">
        <v>1987</v>
      </c>
      <c r="G316" s="290">
        <f t="shared" si="6"/>
        <v>23</v>
      </c>
      <c r="H316" s="257" t="s">
        <v>3713</v>
      </c>
      <c r="I316" s="257" t="s">
        <v>2218</v>
      </c>
      <c r="J316" s="257" t="s">
        <v>2093</v>
      </c>
      <c r="K316" s="257">
        <v>3</v>
      </c>
      <c r="L316" s="257">
        <v>0</v>
      </c>
      <c r="M316" s="257" t="s">
        <v>1103</v>
      </c>
      <c r="N316" s="257">
        <v>4</v>
      </c>
      <c r="O316" s="257" t="s">
        <v>2219</v>
      </c>
      <c r="P316" s="292" t="s">
        <v>2219</v>
      </c>
      <c r="Q316" s="257" t="s">
        <v>2220</v>
      </c>
      <c r="R316" s="246">
        <v>1</v>
      </c>
      <c r="S316" s="274">
        <v>0.027777777777777776</v>
      </c>
      <c r="T316" s="246"/>
      <c r="U316" s="246">
        <f>P316-S316</f>
        <v>0</v>
      </c>
    </row>
    <row r="317" spans="1:21" ht="12.75">
      <c r="A317" s="13">
        <v>160</v>
      </c>
      <c r="B317" s="8">
        <v>604</v>
      </c>
      <c r="C317" s="8" t="s">
        <v>225</v>
      </c>
      <c r="D317" s="8" t="s">
        <v>2158</v>
      </c>
      <c r="E317" s="288">
        <v>27082</v>
      </c>
      <c r="F317" s="290">
        <v>1974</v>
      </c>
      <c r="G317" s="290">
        <f t="shared" si="6"/>
        <v>36</v>
      </c>
      <c r="H317" s="8" t="s">
        <v>3713</v>
      </c>
      <c r="I317" s="8" t="s">
        <v>2072</v>
      </c>
      <c r="J317" s="8" t="s">
        <v>2050</v>
      </c>
      <c r="K317" s="8">
        <v>46</v>
      </c>
      <c r="L317" s="8">
        <v>152</v>
      </c>
      <c r="M317" s="8" t="s">
        <v>1104</v>
      </c>
      <c r="N317" s="8">
        <v>0</v>
      </c>
      <c r="O317" s="8" t="s">
        <v>2622</v>
      </c>
      <c r="P317" s="13" t="s">
        <v>2623</v>
      </c>
      <c r="Q317" s="8" t="s">
        <v>2624</v>
      </c>
      <c r="R317">
        <v>1</v>
      </c>
      <c r="S317" s="260">
        <v>0.03269675925925926</v>
      </c>
      <c r="U317" s="260">
        <f>P317-S317</f>
        <v>0</v>
      </c>
    </row>
    <row r="318" spans="1:22" s="246" customFormat="1" ht="12.75">
      <c r="A318" s="13">
        <v>256</v>
      </c>
      <c r="B318" s="8">
        <v>87</v>
      </c>
      <c r="C318" s="8" t="s">
        <v>1788</v>
      </c>
      <c r="D318" s="8" t="s">
        <v>2153</v>
      </c>
      <c r="E318" s="288">
        <v>20484</v>
      </c>
      <c r="F318" s="290">
        <v>1956</v>
      </c>
      <c r="G318" s="290">
        <f t="shared" si="6"/>
        <v>54</v>
      </c>
      <c r="H318" s="8" t="s">
        <v>3713</v>
      </c>
      <c r="I318" s="8" t="s">
        <v>2342</v>
      </c>
      <c r="J318" s="8" t="s">
        <v>2137</v>
      </c>
      <c r="K318" s="8">
        <v>46</v>
      </c>
      <c r="L318" s="8">
        <v>242</v>
      </c>
      <c r="M318" s="8" t="s">
        <v>1104</v>
      </c>
      <c r="N318" s="8">
        <v>0</v>
      </c>
      <c r="O318" s="8" t="s">
        <v>2948</v>
      </c>
      <c r="P318" s="13" t="s">
        <v>2946</v>
      </c>
      <c r="Q318" s="8" t="s">
        <v>2737</v>
      </c>
      <c r="R318">
        <v>1</v>
      </c>
      <c r="S318" s="260">
        <v>0.03539351851851852</v>
      </c>
      <c r="T318" s="260">
        <f>P318-S318</f>
        <v>0</v>
      </c>
      <c r="U318"/>
      <c r="V318" s="263"/>
    </row>
    <row r="319" spans="1:20" ht="12.75">
      <c r="A319" s="13">
        <v>373</v>
      </c>
      <c r="B319" s="8">
        <v>653</v>
      </c>
      <c r="C319" s="8" t="s">
        <v>1566</v>
      </c>
      <c r="D319" s="8" t="s">
        <v>2131</v>
      </c>
      <c r="E319" s="288">
        <v>27549</v>
      </c>
      <c r="F319" s="290">
        <v>1975</v>
      </c>
      <c r="G319" s="290">
        <f t="shared" si="6"/>
        <v>35</v>
      </c>
      <c r="H319" s="8" t="s">
        <v>3713</v>
      </c>
      <c r="I319" s="8" t="s">
        <v>3008</v>
      </c>
      <c r="J319" s="8" t="s">
        <v>2050</v>
      </c>
      <c r="K319" s="8">
        <v>99</v>
      </c>
      <c r="L319" s="8">
        <v>349</v>
      </c>
      <c r="M319" s="8" t="s">
        <v>1104</v>
      </c>
      <c r="N319" s="8">
        <v>0</v>
      </c>
      <c r="O319" s="8" t="s">
        <v>3289</v>
      </c>
      <c r="P319" s="13" t="s">
        <v>3280</v>
      </c>
      <c r="Q319" s="8" t="s">
        <v>3148</v>
      </c>
      <c r="R319">
        <v>1</v>
      </c>
      <c r="S319" s="260">
        <v>0.03875</v>
      </c>
      <c r="T319" s="260">
        <f>P319-S319</f>
        <v>0</v>
      </c>
    </row>
    <row r="320" spans="1:20" ht="12.75">
      <c r="A320" s="13">
        <v>351</v>
      </c>
      <c r="B320" s="8">
        <v>123</v>
      </c>
      <c r="C320" s="8" t="s">
        <v>226</v>
      </c>
      <c r="D320" s="8" t="s">
        <v>2158</v>
      </c>
      <c r="E320" s="288">
        <v>31393</v>
      </c>
      <c r="F320" s="290">
        <v>1985</v>
      </c>
      <c r="G320" s="290">
        <f t="shared" si="6"/>
        <v>25</v>
      </c>
      <c r="H320" s="8" t="s">
        <v>3713</v>
      </c>
      <c r="I320" s="8" t="s">
        <v>2185</v>
      </c>
      <c r="J320" s="8" t="s">
        <v>2044</v>
      </c>
      <c r="K320" s="8">
        <v>81</v>
      </c>
      <c r="L320" s="8">
        <v>328</v>
      </c>
      <c r="M320" s="8" t="s">
        <v>1104</v>
      </c>
      <c r="N320" s="8">
        <v>0</v>
      </c>
      <c r="O320" s="8" t="s">
        <v>3221</v>
      </c>
      <c r="P320" s="13" t="s">
        <v>3222</v>
      </c>
      <c r="Q320" s="8" t="s">
        <v>3223</v>
      </c>
      <c r="R320">
        <v>1</v>
      </c>
      <c r="S320" s="260">
        <v>0.03800925925925926</v>
      </c>
      <c r="T320" s="260">
        <f>P320-S320</f>
        <v>0</v>
      </c>
    </row>
    <row r="321" spans="1:22" s="246" customFormat="1" ht="12.75">
      <c r="A321" s="292">
        <v>42</v>
      </c>
      <c r="B321" s="257">
        <v>189</v>
      </c>
      <c r="C321" s="257" t="s">
        <v>2230</v>
      </c>
      <c r="D321" s="257" t="s">
        <v>2231</v>
      </c>
      <c r="E321" s="291">
        <v>29419</v>
      </c>
      <c r="F321" s="289">
        <v>1980</v>
      </c>
      <c r="G321" s="290">
        <f t="shared" si="6"/>
        <v>30</v>
      </c>
      <c r="H321" s="257" t="s">
        <v>3713</v>
      </c>
      <c r="I321" s="257" t="s">
        <v>2170</v>
      </c>
      <c r="J321" s="257" t="s">
        <v>2232</v>
      </c>
      <c r="K321" s="257">
        <v>1</v>
      </c>
      <c r="L321" s="257">
        <v>0</v>
      </c>
      <c r="M321" s="257" t="s">
        <v>1103</v>
      </c>
      <c r="N321" s="257">
        <v>5</v>
      </c>
      <c r="O321" s="257" t="s">
        <v>2233</v>
      </c>
      <c r="P321" s="292" t="s">
        <v>2234</v>
      </c>
      <c r="Q321" s="257" t="s">
        <v>2235</v>
      </c>
      <c r="R321" s="246">
        <v>1</v>
      </c>
      <c r="S321" s="274">
        <v>0.028113425925925927</v>
      </c>
      <c r="U321" s="246">
        <f>P321-S321</f>
        <v>0</v>
      </c>
      <c r="V321" s="263"/>
    </row>
    <row r="322" spans="1:21" ht="12.75">
      <c r="A322" s="13">
        <v>191</v>
      </c>
      <c r="B322" s="8">
        <v>84</v>
      </c>
      <c r="C322" s="8" t="s">
        <v>2716</v>
      </c>
      <c r="D322" s="8" t="s">
        <v>2067</v>
      </c>
      <c r="E322" s="288">
        <v>23821</v>
      </c>
      <c r="F322" s="290">
        <v>1965</v>
      </c>
      <c r="G322" s="290">
        <f t="shared" si="6"/>
        <v>45</v>
      </c>
      <c r="H322" s="8" t="s">
        <v>3713</v>
      </c>
      <c r="I322" s="8" t="s">
        <v>2717</v>
      </c>
      <c r="J322" s="8" t="s">
        <v>2083</v>
      </c>
      <c r="K322" s="8">
        <v>39</v>
      </c>
      <c r="L322" s="8">
        <v>182</v>
      </c>
      <c r="M322" s="8" t="s">
        <v>1104</v>
      </c>
      <c r="N322" s="8">
        <v>0</v>
      </c>
      <c r="O322" s="8" t="s">
        <v>2718</v>
      </c>
      <c r="P322" s="13" t="s">
        <v>2719</v>
      </c>
      <c r="Q322" s="8" t="s">
        <v>2544</v>
      </c>
      <c r="R322">
        <v>1</v>
      </c>
      <c r="S322" s="260">
        <v>0.03362268518518518</v>
      </c>
      <c r="U322" s="260">
        <f>P322-S322</f>
        <v>0</v>
      </c>
    </row>
    <row r="323" spans="1:20" ht="12.75">
      <c r="A323" s="13">
        <v>370</v>
      </c>
      <c r="B323" s="8">
        <v>425</v>
      </c>
      <c r="C323" s="8" t="s">
        <v>228</v>
      </c>
      <c r="D323" s="8" t="s">
        <v>2131</v>
      </c>
      <c r="E323" s="288">
        <v>20782</v>
      </c>
      <c r="F323" s="290">
        <v>1956</v>
      </c>
      <c r="G323" s="290">
        <f aca="true" t="shared" si="9" ref="G323:G386">2010-F323</f>
        <v>54</v>
      </c>
      <c r="H323" s="8" t="s">
        <v>3713</v>
      </c>
      <c r="I323" s="8" t="s">
        <v>2454</v>
      </c>
      <c r="J323" s="8" t="s">
        <v>2137</v>
      </c>
      <c r="K323" s="8">
        <v>70</v>
      </c>
      <c r="L323" s="8">
        <v>346</v>
      </c>
      <c r="M323" s="8" t="s">
        <v>1104</v>
      </c>
      <c r="N323" s="8">
        <v>0</v>
      </c>
      <c r="O323" s="8" t="s">
        <v>3279</v>
      </c>
      <c r="P323" s="13" t="s">
        <v>3280</v>
      </c>
      <c r="Q323" s="8" t="s">
        <v>3281</v>
      </c>
      <c r="R323">
        <v>1</v>
      </c>
      <c r="S323" s="260">
        <v>0.03875</v>
      </c>
      <c r="T323" s="260">
        <f>P323-S323</f>
        <v>0</v>
      </c>
    </row>
    <row r="324" spans="1:22" s="246" customFormat="1" ht="12.75">
      <c r="A324" s="13">
        <v>233</v>
      </c>
      <c r="B324" s="8">
        <v>104</v>
      </c>
      <c r="C324" s="8" t="s">
        <v>1729</v>
      </c>
      <c r="D324" s="8" t="s">
        <v>2491</v>
      </c>
      <c r="E324" s="288">
        <v>33226</v>
      </c>
      <c r="F324" s="290">
        <v>1990</v>
      </c>
      <c r="G324" s="290">
        <f t="shared" si="9"/>
        <v>20</v>
      </c>
      <c r="H324" s="8" t="s">
        <v>3713</v>
      </c>
      <c r="I324" s="8" t="s">
        <v>2238</v>
      </c>
      <c r="J324" s="8" t="s">
        <v>2044</v>
      </c>
      <c r="K324" s="8">
        <v>55</v>
      </c>
      <c r="L324" s="8">
        <v>221</v>
      </c>
      <c r="M324" s="8" t="s">
        <v>1104</v>
      </c>
      <c r="N324" s="8">
        <v>0</v>
      </c>
      <c r="O324" s="8" t="s">
        <v>2837</v>
      </c>
      <c r="P324" s="13" t="s">
        <v>2833</v>
      </c>
      <c r="Q324" s="8" t="s">
        <v>2838</v>
      </c>
      <c r="R324">
        <v>1</v>
      </c>
      <c r="S324" s="260">
        <v>0.03454861111111111</v>
      </c>
      <c r="T324" s="260">
        <f>P324-S324</f>
        <v>0</v>
      </c>
      <c r="U324"/>
      <c r="V324" s="263"/>
    </row>
    <row r="325" spans="1:20" ht="12.75">
      <c r="A325" s="13">
        <v>247</v>
      </c>
      <c r="B325" s="8">
        <v>171</v>
      </c>
      <c r="C325" s="8" t="s">
        <v>1804</v>
      </c>
      <c r="D325" s="8" t="s">
        <v>2381</v>
      </c>
      <c r="E325" s="288">
        <v>29033</v>
      </c>
      <c r="F325" s="290">
        <v>1979</v>
      </c>
      <c r="G325" s="290">
        <f t="shared" si="9"/>
        <v>31</v>
      </c>
      <c r="H325" s="8" t="s">
        <v>3713</v>
      </c>
      <c r="I325" s="8" t="s">
        <v>2364</v>
      </c>
      <c r="J325" s="8" t="s">
        <v>2050</v>
      </c>
      <c r="K325" s="8">
        <v>69</v>
      </c>
      <c r="L325" s="8">
        <v>234</v>
      </c>
      <c r="M325" s="8" t="s">
        <v>1104</v>
      </c>
      <c r="N325" s="8">
        <v>0</v>
      </c>
      <c r="O325" s="8" t="s">
        <v>2924</v>
      </c>
      <c r="P325" s="13" t="s">
        <v>2924</v>
      </c>
      <c r="Q325" s="8" t="s">
        <v>2797</v>
      </c>
      <c r="R325">
        <v>1</v>
      </c>
      <c r="S325" s="260">
        <v>0.0350462962962963</v>
      </c>
      <c r="T325" s="260">
        <f>P325-S325</f>
        <v>0</v>
      </c>
    </row>
    <row r="326" spans="1:21" ht="12.75">
      <c r="A326" s="13">
        <v>222</v>
      </c>
      <c r="B326" s="8">
        <v>487</v>
      </c>
      <c r="C326" s="8" t="s">
        <v>2804</v>
      </c>
      <c r="D326" s="8" t="s">
        <v>2191</v>
      </c>
      <c r="E326" s="288">
        <v>34069</v>
      </c>
      <c r="F326" s="290">
        <v>1993</v>
      </c>
      <c r="G326" s="290">
        <f t="shared" si="9"/>
        <v>17</v>
      </c>
      <c r="H326" s="8" t="s">
        <v>3713</v>
      </c>
      <c r="I326" s="8" t="s">
        <v>2805</v>
      </c>
      <c r="J326" s="8" t="s">
        <v>2044</v>
      </c>
      <c r="K326" s="8">
        <v>53</v>
      </c>
      <c r="L326" s="8">
        <v>212</v>
      </c>
      <c r="M326" s="8" t="s">
        <v>1104</v>
      </c>
      <c r="N326" s="8">
        <v>0</v>
      </c>
      <c r="O326" s="8" t="s">
        <v>2806</v>
      </c>
      <c r="P326" s="13" t="s">
        <v>2784</v>
      </c>
      <c r="Q326" s="8" t="s">
        <v>2807</v>
      </c>
      <c r="R326">
        <v>1</v>
      </c>
      <c r="S326" s="260">
        <v>0.03424768518518519</v>
      </c>
      <c r="U326" s="260">
        <f>P326-S326</f>
        <v>0</v>
      </c>
    </row>
    <row r="327" spans="1:20" ht="12.75">
      <c r="A327" s="13">
        <v>288</v>
      </c>
      <c r="B327" s="8">
        <v>683</v>
      </c>
      <c r="C327" s="8" t="s">
        <v>233</v>
      </c>
      <c r="D327" s="8" t="s">
        <v>2153</v>
      </c>
      <c r="E327" s="288">
        <v>17162</v>
      </c>
      <c r="F327" s="290">
        <v>1946</v>
      </c>
      <c r="G327" s="290">
        <f t="shared" si="9"/>
        <v>64</v>
      </c>
      <c r="H327" s="8" t="s">
        <v>3713</v>
      </c>
      <c r="I327" s="8" t="s">
        <v>3038</v>
      </c>
      <c r="J327" s="8" t="s">
        <v>2395</v>
      </c>
      <c r="K327" s="8">
        <v>17</v>
      </c>
      <c r="L327" s="8">
        <v>271</v>
      </c>
      <c r="M327" s="8" t="s">
        <v>1104</v>
      </c>
      <c r="N327" s="8">
        <v>0</v>
      </c>
      <c r="O327" s="8" t="s">
        <v>3039</v>
      </c>
      <c r="P327" s="13" t="s">
        <v>3031</v>
      </c>
      <c r="Q327" s="8" t="s">
        <v>3040</v>
      </c>
      <c r="R327">
        <v>1</v>
      </c>
      <c r="S327" s="260">
        <v>0.036180555555555556</v>
      </c>
      <c r="T327" s="260">
        <f>P327-S327</f>
        <v>0</v>
      </c>
    </row>
    <row r="328" spans="1:21" ht="12.75">
      <c r="A328" s="13">
        <v>3</v>
      </c>
      <c r="B328" s="8">
        <v>679</v>
      </c>
      <c r="C328" s="8" t="s">
        <v>2053</v>
      </c>
      <c r="D328" s="8" t="s">
        <v>2054</v>
      </c>
      <c r="E328" s="288">
        <v>30850</v>
      </c>
      <c r="F328" s="290">
        <v>1984</v>
      </c>
      <c r="G328" s="290">
        <f t="shared" si="9"/>
        <v>26</v>
      </c>
      <c r="H328" s="8" t="s">
        <v>1464</v>
      </c>
      <c r="I328" s="8" t="s">
        <v>2055</v>
      </c>
      <c r="J328" s="8" t="s">
        <v>2044</v>
      </c>
      <c r="K328" s="8">
        <v>2</v>
      </c>
      <c r="L328" s="8">
        <v>3</v>
      </c>
      <c r="M328" s="8" t="s">
        <v>1104</v>
      </c>
      <c r="N328" s="8">
        <v>0</v>
      </c>
      <c r="O328" s="8" t="s">
        <v>2056</v>
      </c>
      <c r="P328" s="296" t="s">
        <v>2056</v>
      </c>
      <c r="Q328" s="294" t="s">
        <v>2057</v>
      </c>
      <c r="R328">
        <v>1</v>
      </c>
      <c r="S328" s="260">
        <v>0.022222222222222223</v>
      </c>
      <c r="U328" s="260">
        <f>P328-S328</f>
        <v>0</v>
      </c>
    </row>
    <row r="329" spans="1:20" ht="12.75">
      <c r="A329" s="13">
        <v>323</v>
      </c>
      <c r="B329" s="8">
        <v>674</v>
      </c>
      <c r="C329" s="8" t="s">
        <v>3141</v>
      </c>
      <c r="D329" s="8" t="s">
        <v>2561</v>
      </c>
      <c r="E329" s="288">
        <v>20479</v>
      </c>
      <c r="F329" s="290">
        <v>1956</v>
      </c>
      <c r="G329" s="290">
        <f t="shared" si="9"/>
        <v>54</v>
      </c>
      <c r="H329" s="8" t="s">
        <v>3713</v>
      </c>
      <c r="I329" s="8" t="s">
        <v>3142</v>
      </c>
      <c r="J329" s="8" t="s">
        <v>2137</v>
      </c>
      <c r="K329" s="8">
        <v>58</v>
      </c>
      <c r="L329" s="8">
        <v>302</v>
      </c>
      <c r="M329" s="8" t="s">
        <v>1104</v>
      </c>
      <c r="N329" s="8">
        <v>0</v>
      </c>
      <c r="O329" s="8" t="s">
        <v>3143</v>
      </c>
      <c r="P329" s="13" t="s">
        <v>3144</v>
      </c>
      <c r="Q329" s="8" t="s">
        <v>3145</v>
      </c>
      <c r="R329">
        <v>1</v>
      </c>
      <c r="S329" s="260">
        <v>0.03725694444444445</v>
      </c>
      <c r="T329" s="260">
        <f>P329-S329</f>
        <v>0</v>
      </c>
    </row>
    <row r="330" spans="1:20" ht="12.75">
      <c r="A330" s="13">
        <v>315</v>
      </c>
      <c r="B330" s="8">
        <v>116</v>
      </c>
      <c r="C330" s="8" t="s">
        <v>3124</v>
      </c>
      <c r="D330" s="8" t="s">
        <v>2150</v>
      </c>
      <c r="E330" s="288">
        <v>17910</v>
      </c>
      <c r="F330" s="290">
        <v>1949</v>
      </c>
      <c r="G330" s="290">
        <f t="shared" si="9"/>
        <v>61</v>
      </c>
      <c r="H330" s="8" t="s">
        <v>3713</v>
      </c>
      <c r="I330" s="8" t="s">
        <v>2587</v>
      </c>
      <c r="J330" s="8" t="s">
        <v>2395</v>
      </c>
      <c r="K330" s="8">
        <v>21</v>
      </c>
      <c r="L330" s="8">
        <v>297</v>
      </c>
      <c r="M330" s="8" t="s">
        <v>1104</v>
      </c>
      <c r="N330" s="8">
        <v>0</v>
      </c>
      <c r="O330" s="8" t="s">
        <v>3125</v>
      </c>
      <c r="P330" s="13" t="s">
        <v>3126</v>
      </c>
      <c r="Q330" s="8" t="s">
        <v>3064</v>
      </c>
      <c r="R330">
        <v>1</v>
      </c>
      <c r="S330" s="260">
        <v>0.036944444444444446</v>
      </c>
      <c r="T330" s="260">
        <f>P330-S330</f>
        <v>0</v>
      </c>
    </row>
    <row r="331" spans="1:20" ht="12.75">
      <c r="A331" s="13">
        <v>324</v>
      </c>
      <c r="B331" s="8">
        <v>641</v>
      </c>
      <c r="C331" s="8" t="s">
        <v>1798</v>
      </c>
      <c r="D331" s="8" t="s">
        <v>2158</v>
      </c>
      <c r="E331" s="288">
        <v>30388</v>
      </c>
      <c r="F331" s="290">
        <v>1983</v>
      </c>
      <c r="G331" s="290">
        <f t="shared" si="9"/>
        <v>27</v>
      </c>
      <c r="H331" s="8" t="s">
        <v>3713</v>
      </c>
      <c r="I331" s="8" t="s">
        <v>2179</v>
      </c>
      <c r="J331" s="8" t="s">
        <v>2044</v>
      </c>
      <c r="K331" s="8">
        <v>74</v>
      </c>
      <c r="L331" s="8">
        <v>303</v>
      </c>
      <c r="M331" s="8" t="s">
        <v>1104</v>
      </c>
      <c r="N331" s="8">
        <v>0</v>
      </c>
      <c r="O331" s="8" t="s">
        <v>3146</v>
      </c>
      <c r="P331" s="13" t="s">
        <v>3147</v>
      </c>
      <c r="Q331" s="8" t="s">
        <v>3148</v>
      </c>
      <c r="R331">
        <v>1</v>
      </c>
      <c r="S331" s="260">
        <v>0.03702546296296296</v>
      </c>
      <c r="T331" s="260">
        <f>P331-S331</f>
        <v>0</v>
      </c>
    </row>
    <row r="332" spans="1:20" ht="12.75">
      <c r="A332" s="13">
        <v>391</v>
      </c>
      <c r="B332" s="8">
        <v>373</v>
      </c>
      <c r="C332" s="8" t="s">
        <v>3353</v>
      </c>
      <c r="D332" s="8" t="s">
        <v>2153</v>
      </c>
      <c r="E332" s="288">
        <v>21984</v>
      </c>
      <c r="F332" s="290">
        <v>1960</v>
      </c>
      <c r="G332" s="290">
        <f t="shared" si="9"/>
        <v>50</v>
      </c>
      <c r="H332" s="8" t="s">
        <v>3713</v>
      </c>
      <c r="I332" s="8" t="s">
        <v>3354</v>
      </c>
      <c r="J332" s="8" t="s">
        <v>2137</v>
      </c>
      <c r="K332" s="8">
        <v>72</v>
      </c>
      <c r="L332" s="8">
        <v>362</v>
      </c>
      <c r="M332" s="8" t="s">
        <v>1104</v>
      </c>
      <c r="N332" s="8">
        <v>0</v>
      </c>
      <c r="O332" s="8" t="s">
        <v>3355</v>
      </c>
      <c r="P332" s="13" t="s">
        <v>3351</v>
      </c>
      <c r="Q332" s="8" t="s">
        <v>3199</v>
      </c>
      <c r="R332">
        <v>1</v>
      </c>
      <c r="S332" s="260">
        <v>0.03966435185185185</v>
      </c>
      <c r="T332" s="260">
        <f>P332-S332</f>
        <v>0</v>
      </c>
    </row>
    <row r="333" spans="1:21" ht="12.75">
      <c r="A333" s="13">
        <v>37</v>
      </c>
      <c r="B333" s="8">
        <v>342</v>
      </c>
      <c r="C333" s="8" t="s">
        <v>2207</v>
      </c>
      <c r="D333" s="8" t="s">
        <v>2169</v>
      </c>
      <c r="E333" s="288">
        <v>26372</v>
      </c>
      <c r="F333" s="290">
        <v>1972</v>
      </c>
      <c r="G333" s="290">
        <f t="shared" si="9"/>
        <v>38</v>
      </c>
      <c r="H333" s="8" t="s">
        <v>3713</v>
      </c>
      <c r="I333" s="8" t="s">
        <v>2208</v>
      </c>
      <c r="J333" s="8" t="s">
        <v>2050</v>
      </c>
      <c r="K333" s="8">
        <v>10</v>
      </c>
      <c r="L333" s="8">
        <v>34</v>
      </c>
      <c r="M333" s="8" t="s">
        <v>1104</v>
      </c>
      <c r="N333" s="8">
        <v>0</v>
      </c>
      <c r="O333" s="8" t="s">
        <v>2209</v>
      </c>
      <c r="P333" s="13" t="s">
        <v>2210</v>
      </c>
      <c r="Q333" s="8" t="s">
        <v>2197</v>
      </c>
      <c r="R333">
        <v>1</v>
      </c>
      <c r="S333" s="260">
        <v>0.02766203703703704</v>
      </c>
      <c r="U333" s="260">
        <f>P333-S333</f>
        <v>0</v>
      </c>
    </row>
    <row r="334" spans="1:20" ht="12.75">
      <c r="A334" s="13">
        <v>477</v>
      </c>
      <c r="B334" s="8">
        <v>690</v>
      </c>
      <c r="C334" s="8" t="s">
        <v>3662</v>
      </c>
      <c r="D334" s="8" t="s">
        <v>2153</v>
      </c>
      <c r="E334" s="288">
        <v>19293</v>
      </c>
      <c r="F334" s="290">
        <v>1952</v>
      </c>
      <c r="G334" s="290">
        <f t="shared" si="9"/>
        <v>58</v>
      </c>
      <c r="H334" s="8" t="s">
        <v>3713</v>
      </c>
      <c r="I334" s="8" t="s">
        <v>3383</v>
      </c>
      <c r="J334" s="8" t="s">
        <v>2137</v>
      </c>
      <c r="K334" s="8">
        <v>85</v>
      </c>
      <c r="L334" s="8">
        <v>423</v>
      </c>
      <c r="M334" s="8" t="s">
        <v>1104</v>
      </c>
      <c r="N334" s="8">
        <v>0</v>
      </c>
      <c r="O334" s="8" t="s">
        <v>3663</v>
      </c>
      <c r="P334" s="13" t="s">
        <v>3664</v>
      </c>
      <c r="Q334" s="8" t="s">
        <v>3665</v>
      </c>
      <c r="R334">
        <v>1</v>
      </c>
      <c r="S334" s="260">
        <v>0.04957175925925925</v>
      </c>
      <c r="T334" s="260">
        <f>P334-S334</f>
        <v>0</v>
      </c>
    </row>
    <row r="335" spans="1:20" ht="12.75">
      <c r="A335" s="13">
        <v>227</v>
      </c>
      <c r="B335" s="8">
        <v>25</v>
      </c>
      <c r="C335" s="8" t="s">
        <v>1369</v>
      </c>
      <c r="D335" s="8" t="s">
        <v>2131</v>
      </c>
      <c r="E335" s="288">
        <v>21143</v>
      </c>
      <c r="F335" s="290">
        <v>1957</v>
      </c>
      <c r="G335" s="290">
        <f t="shared" si="9"/>
        <v>53</v>
      </c>
      <c r="H335" s="8" t="s">
        <v>3713</v>
      </c>
      <c r="I335" s="8" t="s">
        <v>2163</v>
      </c>
      <c r="J335" s="8" t="s">
        <v>2137</v>
      </c>
      <c r="K335" s="8">
        <v>41</v>
      </c>
      <c r="L335" s="8">
        <v>217</v>
      </c>
      <c r="M335" s="8" t="s">
        <v>1104</v>
      </c>
      <c r="N335" s="8">
        <v>0</v>
      </c>
      <c r="O335" s="8" t="s">
        <v>2822</v>
      </c>
      <c r="P335" s="13" t="s">
        <v>2813</v>
      </c>
      <c r="Q335" s="8" t="s">
        <v>2780</v>
      </c>
      <c r="R335">
        <v>1</v>
      </c>
      <c r="S335" s="260">
        <v>0.03428240740740741</v>
      </c>
      <c r="T335" s="260">
        <f>P335-S335</f>
        <v>0</v>
      </c>
    </row>
    <row r="336" spans="1:20" ht="12.75">
      <c r="A336" s="13">
        <v>272</v>
      </c>
      <c r="B336" s="8">
        <v>699</v>
      </c>
      <c r="C336" s="8" t="s">
        <v>2989</v>
      </c>
      <c r="D336" s="8" t="s">
        <v>2198</v>
      </c>
      <c r="E336" s="288">
        <v>21316</v>
      </c>
      <c r="F336" s="290">
        <v>1958</v>
      </c>
      <c r="G336" s="290">
        <f t="shared" si="9"/>
        <v>52</v>
      </c>
      <c r="H336" s="8" t="s">
        <v>3713</v>
      </c>
      <c r="I336" s="8" t="s">
        <v>2990</v>
      </c>
      <c r="J336" s="8" t="s">
        <v>2137</v>
      </c>
      <c r="K336" s="8">
        <v>48</v>
      </c>
      <c r="L336" s="8">
        <v>256</v>
      </c>
      <c r="M336" s="8" t="s">
        <v>1104</v>
      </c>
      <c r="N336" s="8">
        <v>0</v>
      </c>
      <c r="O336" s="8" t="s">
        <v>2986</v>
      </c>
      <c r="P336" s="13" t="s">
        <v>2982</v>
      </c>
      <c r="Q336" s="8" t="s">
        <v>2991</v>
      </c>
      <c r="R336">
        <v>1</v>
      </c>
      <c r="S336" s="260">
        <v>0.035694444444444445</v>
      </c>
      <c r="T336" s="260">
        <f>P336-S336</f>
        <v>0</v>
      </c>
    </row>
    <row r="337" spans="1:20" ht="12.75">
      <c r="A337" s="13">
        <v>289</v>
      </c>
      <c r="B337" s="8">
        <v>67</v>
      </c>
      <c r="C337" s="8" t="s">
        <v>3041</v>
      </c>
      <c r="D337" s="8" t="s">
        <v>2966</v>
      </c>
      <c r="E337" s="288">
        <v>21780</v>
      </c>
      <c r="F337" s="290">
        <v>1959</v>
      </c>
      <c r="G337" s="290">
        <f t="shared" si="9"/>
        <v>51</v>
      </c>
      <c r="H337" s="8" t="s">
        <v>3713</v>
      </c>
      <c r="I337" s="8" t="s">
        <v>3042</v>
      </c>
      <c r="J337" s="8" t="s">
        <v>2137</v>
      </c>
      <c r="K337" s="8">
        <v>53</v>
      </c>
      <c r="L337" s="8">
        <v>272</v>
      </c>
      <c r="M337" s="8" t="s">
        <v>1104</v>
      </c>
      <c r="N337" s="8">
        <v>0</v>
      </c>
      <c r="O337" s="8" t="s">
        <v>3043</v>
      </c>
      <c r="P337" s="13" t="s">
        <v>3044</v>
      </c>
      <c r="Q337" s="8" t="s">
        <v>3045</v>
      </c>
      <c r="R337">
        <v>1</v>
      </c>
      <c r="S337" s="260">
        <v>0.036273148148148145</v>
      </c>
      <c r="T337" s="260">
        <f>P337-S337</f>
        <v>0</v>
      </c>
    </row>
    <row r="338" spans="1:21" ht="12.75">
      <c r="A338" s="13">
        <v>49</v>
      </c>
      <c r="B338" s="8">
        <v>726</v>
      </c>
      <c r="C338" s="8" t="s">
        <v>242</v>
      </c>
      <c r="D338" s="8" t="s">
        <v>2259</v>
      </c>
      <c r="E338" s="288">
        <v>34247</v>
      </c>
      <c r="F338" s="290">
        <v>1993</v>
      </c>
      <c r="G338" s="290">
        <f t="shared" si="9"/>
        <v>17</v>
      </c>
      <c r="H338" s="8" t="s">
        <v>3713</v>
      </c>
      <c r="I338" s="8" t="s">
        <v>2260</v>
      </c>
      <c r="J338" s="8" t="s">
        <v>2044</v>
      </c>
      <c r="K338" s="8">
        <v>16</v>
      </c>
      <c r="L338" s="8">
        <v>44</v>
      </c>
      <c r="M338" s="8" t="s">
        <v>1104</v>
      </c>
      <c r="N338" s="8">
        <v>0</v>
      </c>
      <c r="O338" s="8" t="s">
        <v>2261</v>
      </c>
      <c r="P338" s="13" t="s">
        <v>2262</v>
      </c>
      <c r="Q338" s="8" t="s">
        <v>2263</v>
      </c>
      <c r="R338">
        <v>1</v>
      </c>
      <c r="S338" s="260">
        <v>0.028530092592592593</v>
      </c>
      <c r="U338" s="260">
        <f>P338-S338</f>
        <v>0</v>
      </c>
    </row>
    <row r="339" spans="1:20" ht="12.75">
      <c r="A339" s="13">
        <v>439</v>
      </c>
      <c r="B339" s="8">
        <v>508</v>
      </c>
      <c r="C339" s="8" t="s">
        <v>1894</v>
      </c>
      <c r="D339" s="8" t="s">
        <v>2198</v>
      </c>
      <c r="E339" s="288">
        <v>25512</v>
      </c>
      <c r="F339" s="290">
        <v>1969</v>
      </c>
      <c r="G339" s="290">
        <f t="shared" si="9"/>
        <v>41</v>
      </c>
      <c r="H339" s="8" t="s">
        <v>3713</v>
      </c>
      <c r="I339" s="8" t="s">
        <v>2238</v>
      </c>
      <c r="J339" s="8" t="s">
        <v>2083</v>
      </c>
      <c r="K339" s="8">
        <v>73</v>
      </c>
      <c r="L339" s="8">
        <v>399</v>
      </c>
      <c r="M339" s="8" t="s">
        <v>1104</v>
      </c>
      <c r="N339" s="8">
        <v>0</v>
      </c>
      <c r="O339" s="8" t="s">
        <v>3522</v>
      </c>
      <c r="P339" s="13" t="s">
        <v>3523</v>
      </c>
      <c r="Q339" s="8" t="s">
        <v>3524</v>
      </c>
      <c r="R339">
        <v>1</v>
      </c>
      <c r="S339" s="260">
        <v>0.04325231481481481</v>
      </c>
      <c r="T339" s="260">
        <f>P339-S339</f>
        <v>0</v>
      </c>
    </row>
    <row r="340" spans="1:20" ht="12.75">
      <c r="A340" s="13">
        <v>304</v>
      </c>
      <c r="B340" s="8">
        <v>315</v>
      </c>
      <c r="C340" s="8" t="s">
        <v>3092</v>
      </c>
      <c r="D340" s="8" t="s">
        <v>2146</v>
      </c>
      <c r="E340" s="288">
        <v>28858</v>
      </c>
      <c r="F340" s="290">
        <v>1979</v>
      </c>
      <c r="G340" s="290">
        <f t="shared" si="9"/>
        <v>31</v>
      </c>
      <c r="H340" s="8" t="s">
        <v>3713</v>
      </c>
      <c r="I340" s="8" t="s">
        <v>2362</v>
      </c>
      <c r="J340" s="8" t="s">
        <v>2050</v>
      </c>
      <c r="K340" s="8">
        <v>85</v>
      </c>
      <c r="L340" s="8">
        <v>286</v>
      </c>
      <c r="M340" s="8" t="s">
        <v>1104</v>
      </c>
      <c r="N340" s="8">
        <v>0</v>
      </c>
      <c r="O340" s="8" t="s">
        <v>3093</v>
      </c>
      <c r="P340" s="13" t="s">
        <v>3094</v>
      </c>
      <c r="Q340" s="8" t="s">
        <v>3095</v>
      </c>
      <c r="R340">
        <v>1</v>
      </c>
      <c r="S340" s="260">
        <v>0.03670138888888889</v>
      </c>
      <c r="T340" s="260">
        <f>P340-S340</f>
        <v>0</v>
      </c>
    </row>
    <row r="341" spans="1:20" ht="12.75">
      <c r="A341" s="13">
        <v>300</v>
      </c>
      <c r="B341" s="8">
        <v>223</v>
      </c>
      <c r="C341" s="8" t="s">
        <v>1811</v>
      </c>
      <c r="D341" s="8" t="s">
        <v>2191</v>
      </c>
      <c r="E341" s="288">
        <v>28209</v>
      </c>
      <c r="F341" s="290">
        <v>1977</v>
      </c>
      <c r="G341" s="290">
        <f t="shared" si="9"/>
        <v>33</v>
      </c>
      <c r="H341" s="8" t="s">
        <v>3713</v>
      </c>
      <c r="I341" s="8" t="s">
        <v>3080</v>
      </c>
      <c r="J341" s="8" t="s">
        <v>2050</v>
      </c>
      <c r="K341" s="8">
        <v>83</v>
      </c>
      <c r="L341" s="8">
        <v>282</v>
      </c>
      <c r="M341" s="8" t="s">
        <v>1104</v>
      </c>
      <c r="N341" s="8">
        <v>0</v>
      </c>
      <c r="O341" s="8" t="s">
        <v>3081</v>
      </c>
      <c r="P341" s="13" t="s">
        <v>3082</v>
      </c>
      <c r="Q341" s="8" t="s">
        <v>3083</v>
      </c>
      <c r="R341">
        <v>1</v>
      </c>
      <c r="S341" s="260">
        <v>0.036585648148148145</v>
      </c>
      <c r="T341" s="260">
        <f>P341-S341</f>
        <v>0</v>
      </c>
    </row>
    <row r="342" spans="1:21" ht="12.75">
      <c r="A342" s="13">
        <v>153</v>
      </c>
      <c r="B342" s="8">
        <v>91</v>
      </c>
      <c r="C342" s="8" t="s">
        <v>2605</v>
      </c>
      <c r="D342" s="8" t="s">
        <v>2158</v>
      </c>
      <c r="E342" s="288">
        <v>32146</v>
      </c>
      <c r="F342" s="290">
        <v>1988</v>
      </c>
      <c r="G342" s="290">
        <f t="shared" si="9"/>
        <v>22</v>
      </c>
      <c r="H342" s="8" t="s">
        <v>3713</v>
      </c>
      <c r="I342" s="8" t="s">
        <v>2506</v>
      </c>
      <c r="J342" s="8" t="s">
        <v>2044</v>
      </c>
      <c r="K342" s="8">
        <v>40</v>
      </c>
      <c r="L342" s="8">
        <v>145</v>
      </c>
      <c r="M342" s="8" t="s">
        <v>1104</v>
      </c>
      <c r="N342" s="8">
        <v>0</v>
      </c>
      <c r="O342" s="8" t="s">
        <v>2606</v>
      </c>
      <c r="P342" s="13" t="s">
        <v>2599</v>
      </c>
      <c r="Q342" s="8" t="s">
        <v>2607</v>
      </c>
      <c r="R342">
        <v>1</v>
      </c>
      <c r="S342" s="260">
        <v>0.03231481481481482</v>
      </c>
      <c r="U342" s="260">
        <f>P342-S342</f>
        <v>0</v>
      </c>
    </row>
    <row r="343" spans="1:20" ht="12.75">
      <c r="A343" s="13">
        <v>332</v>
      </c>
      <c r="B343" s="8">
        <v>239</v>
      </c>
      <c r="C343" s="8" t="s">
        <v>3169</v>
      </c>
      <c r="D343" s="8" t="s">
        <v>2158</v>
      </c>
      <c r="E343" s="288">
        <v>29513</v>
      </c>
      <c r="F343" s="290">
        <v>1980</v>
      </c>
      <c r="G343" s="290">
        <f t="shared" si="9"/>
        <v>30</v>
      </c>
      <c r="H343" s="8" t="s">
        <v>3713</v>
      </c>
      <c r="I343" s="8" t="s">
        <v>3170</v>
      </c>
      <c r="J343" s="8" t="s">
        <v>2050</v>
      </c>
      <c r="K343" s="8">
        <v>90</v>
      </c>
      <c r="L343" s="8">
        <v>311</v>
      </c>
      <c r="M343" s="8" t="s">
        <v>1104</v>
      </c>
      <c r="N343" s="8">
        <v>0</v>
      </c>
      <c r="O343" s="8" t="s">
        <v>3171</v>
      </c>
      <c r="P343" s="13" t="s">
        <v>3172</v>
      </c>
      <c r="Q343" s="8" t="s">
        <v>3173</v>
      </c>
      <c r="R343">
        <v>1</v>
      </c>
      <c r="S343" s="260">
        <v>0.03740740740740741</v>
      </c>
      <c r="T343" s="260">
        <f>P343-S343</f>
        <v>0</v>
      </c>
    </row>
    <row r="344" spans="1:20" ht="12.75">
      <c r="A344" s="13">
        <v>276</v>
      </c>
      <c r="B344" s="8">
        <v>414</v>
      </c>
      <c r="C344" s="8" t="s">
        <v>247</v>
      </c>
      <c r="D344" s="8" t="s">
        <v>2399</v>
      </c>
      <c r="E344" s="288">
        <v>22056</v>
      </c>
      <c r="F344" s="290">
        <v>1960</v>
      </c>
      <c r="G344" s="290">
        <f t="shared" si="9"/>
        <v>50</v>
      </c>
      <c r="H344" s="8" t="s">
        <v>3713</v>
      </c>
      <c r="I344" s="8" t="s">
        <v>2185</v>
      </c>
      <c r="J344" s="8" t="s">
        <v>2137</v>
      </c>
      <c r="K344" s="8">
        <v>49</v>
      </c>
      <c r="L344" s="8">
        <v>260</v>
      </c>
      <c r="M344" s="8" t="s">
        <v>1104</v>
      </c>
      <c r="N344" s="8">
        <v>0</v>
      </c>
      <c r="O344" s="8" t="s">
        <v>3000</v>
      </c>
      <c r="P344" s="13" t="s">
        <v>2978</v>
      </c>
      <c r="Q344" s="8" t="s">
        <v>2983</v>
      </c>
      <c r="R344">
        <v>1</v>
      </c>
      <c r="S344" s="260">
        <v>0.035625</v>
      </c>
      <c r="T344" s="260">
        <f>P344-S344</f>
        <v>0</v>
      </c>
    </row>
    <row r="345" spans="1:21" ht="12.75">
      <c r="A345" s="13">
        <v>158</v>
      </c>
      <c r="B345" s="8">
        <v>431</v>
      </c>
      <c r="C345" s="8" t="s">
        <v>2616</v>
      </c>
      <c r="D345" s="8" t="s">
        <v>2248</v>
      </c>
      <c r="E345" s="288">
        <v>27561</v>
      </c>
      <c r="F345" s="290">
        <v>1975</v>
      </c>
      <c r="G345" s="290">
        <f t="shared" si="9"/>
        <v>35</v>
      </c>
      <c r="H345" s="8" t="s">
        <v>3713</v>
      </c>
      <c r="I345" s="8" t="s">
        <v>2342</v>
      </c>
      <c r="J345" s="8" t="s">
        <v>2050</v>
      </c>
      <c r="K345" s="8">
        <v>44</v>
      </c>
      <c r="L345" s="8">
        <v>150</v>
      </c>
      <c r="M345" s="8" t="s">
        <v>1104</v>
      </c>
      <c r="N345" s="8">
        <v>0</v>
      </c>
      <c r="O345" s="8" t="s">
        <v>2614</v>
      </c>
      <c r="P345" s="13" t="s">
        <v>2617</v>
      </c>
      <c r="Q345" s="8" t="s">
        <v>2618</v>
      </c>
      <c r="R345">
        <v>1</v>
      </c>
      <c r="S345" s="260">
        <v>0.03247685185185185</v>
      </c>
      <c r="U345" s="260">
        <f>P345-S345</f>
        <v>0</v>
      </c>
    </row>
    <row r="346" spans="1:20" ht="12.75">
      <c r="A346" s="13">
        <v>374</v>
      </c>
      <c r="B346" s="8">
        <v>692</v>
      </c>
      <c r="C346" s="8" t="s">
        <v>3290</v>
      </c>
      <c r="D346" s="8" t="s">
        <v>2191</v>
      </c>
      <c r="E346" s="288">
        <v>27983</v>
      </c>
      <c r="F346" s="290">
        <v>1976</v>
      </c>
      <c r="G346" s="290">
        <f t="shared" si="9"/>
        <v>34</v>
      </c>
      <c r="H346" s="8" t="s">
        <v>3713</v>
      </c>
      <c r="I346" s="8" t="s">
        <v>2072</v>
      </c>
      <c r="J346" s="8" t="s">
        <v>2050</v>
      </c>
      <c r="K346" s="8">
        <v>100</v>
      </c>
      <c r="L346" s="8">
        <v>350</v>
      </c>
      <c r="M346" s="8" t="s">
        <v>1104</v>
      </c>
      <c r="N346" s="8">
        <v>0</v>
      </c>
      <c r="O346" s="8" t="s">
        <v>3291</v>
      </c>
      <c r="P346" s="13" t="s">
        <v>3292</v>
      </c>
      <c r="Q346" s="8" t="s">
        <v>3293</v>
      </c>
      <c r="R346">
        <v>1</v>
      </c>
      <c r="S346" s="260">
        <v>0.03899305555555555</v>
      </c>
      <c r="T346" s="260">
        <f>P346-S346</f>
        <v>0</v>
      </c>
    </row>
    <row r="347" spans="1:21" ht="12.75">
      <c r="A347" s="13">
        <v>194</v>
      </c>
      <c r="B347" s="8">
        <v>474</v>
      </c>
      <c r="C347" s="8" t="s">
        <v>1373</v>
      </c>
      <c r="D347" s="8" t="s">
        <v>2118</v>
      </c>
      <c r="E347" s="288">
        <v>28565</v>
      </c>
      <c r="F347" s="290">
        <v>1978</v>
      </c>
      <c r="G347" s="290">
        <f t="shared" si="9"/>
        <v>32</v>
      </c>
      <c r="H347" s="8" t="s">
        <v>3713</v>
      </c>
      <c r="I347" s="8" t="s">
        <v>2082</v>
      </c>
      <c r="J347" s="8" t="s">
        <v>2050</v>
      </c>
      <c r="K347" s="8">
        <v>58</v>
      </c>
      <c r="L347" s="8">
        <v>185</v>
      </c>
      <c r="M347" s="8" t="s">
        <v>1104</v>
      </c>
      <c r="N347" s="8">
        <v>0</v>
      </c>
      <c r="O347" s="8" t="s">
        <v>2725</v>
      </c>
      <c r="P347" s="13" t="s">
        <v>2727</v>
      </c>
      <c r="Q347" s="8" t="s">
        <v>2728</v>
      </c>
      <c r="R347">
        <v>1</v>
      </c>
      <c r="S347" s="260">
        <v>0.03366898148148148</v>
      </c>
      <c r="U347" s="260">
        <f>P347-S347</f>
        <v>0</v>
      </c>
    </row>
    <row r="348" spans="1:22" s="246" customFormat="1" ht="12.75">
      <c r="A348" s="13">
        <v>277</v>
      </c>
      <c r="B348" s="8">
        <v>58</v>
      </c>
      <c r="C348" s="8" t="s">
        <v>1376</v>
      </c>
      <c r="D348" s="8" t="s">
        <v>2412</v>
      </c>
      <c r="E348" s="288">
        <v>24812</v>
      </c>
      <c r="F348" s="290">
        <v>1967</v>
      </c>
      <c r="G348" s="290">
        <f t="shared" si="9"/>
        <v>43</v>
      </c>
      <c r="H348" s="8" t="s">
        <v>3713</v>
      </c>
      <c r="I348" s="8" t="s">
        <v>3002</v>
      </c>
      <c r="J348" s="8" t="s">
        <v>2083</v>
      </c>
      <c r="K348" s="8">
        <v>53</v>
      </c>
      <c r="L348" s="8">
        <v>261</v>
      </c>
      <c r="M348" s="8" t="s">
        <v>1104</v>
      </c>
      <c r="N348" s="8">
        <v>0</v>
      </c>
      <c r="O348" s="8" t="s">
        <v>3003</v>
      </c>
      <c r="P348" s="13" t="s">
        <v>3004</v>
      </c>
      <c r="Q348" s="8" t="s">
        <v>2931</v>
      </c>
      <c r="R348">
        <v>1</v>
      </c>
      <c r="S348" s="260">
        <v>0.03575231481481481</v>
      </c>
      <c r="T348" s="260">
        <f>P348-S348</f>
        <v>0</v>
      </c>
      <c r="U348"/>
      <c r="V348" s="263"/>
    </row>
    <row r="349" spans="1:20" ht="12.75">
      <c r="A349" s="13">
        <v>239</v>
      </c>
      <c r="B349" s="8">
        <v>556</v>
      </c>
      <c r="C349" s="8" t="s">
        <v>2860</v>
      </c>
      <c r="D349" s="8" t="s">
        <v>2131</v>
      </c>
      <c r="E349" s="288">
        <v>23486</v>
      </c>
      <c r="F349" s="290">
        <v>1964</v>
      </c>
      <c r="G349" s="290">
        <f t="shared" si="9"/>
        <v>46</v>
      </c>
      <c r="H349" s="8" t="s">
        <v>3713</v>
      </c>
      <c r="I349" s="8" t="s">
        <v>2809</v>
      </c>
      <c r="J349" s="8" t="s">
        <v>2083</v>
      </c>
      <c r="K349" s="8">
        <v>46</v>
      </c>
      <c r="L349" s="8">
        <v>226</v>
      </c>
      <c r="M349" s="8" t="s">
        <v>1104</v>
      </c>
      <c r="N349" s="8">
        <v>0</v>
      </c>
      <c r="O349" s="8" t="s">
        <v>2861</v>
      </c>
      <c r="P349" s="13" t="s">
        <v>2837</v>
      </c>
      <c r="Q349" s="8" t="s">
        <v>2775</v>
      </c>
      <c r="R349">
        <v>1</v>
      </c>
      <c r="S349" s="260">
        <v>0.03469907407407408</v>
      </c>
      <c r="T349" s="260">
        <f>P349-S349</f>
        <v>0</v>
      </c>
    </row>
    <row r="350" spans="1:21" ht="12.75">
      <c r="A350" s="13">
        <v>5</v>
      </c>
      <c r="B350" s="8">
        <v>206</v>
      </c>
      <c r="C350" s="8" t="s">
        <v>2062</v>
      </c>
      <c r="D350" s="8" t="s">
        <v>2063</v>
      </c>
      <c r="E350" s="288">
        <v>33225</v>
      </c>
      <c r="F350" s="290">
        <v>1990</v>
      </c>
      <c r="G350" s="290">
        <f t="shared" si="9"/>
        <v>20</v>
      </c>
      <c r="H350" s="8" t="s">
        <v>166</v>
      </c>
      <c r="I350" s="8" t="s">
        <v>2064</v>
      </c>
      <c r="J350" s="8" t="s">
        <v>2044</v>
      </c>
      <c r="K350" s="8">
        <v>4</v>
      </c>
      <c r="L350" s="8">
        <v>5</v>
      </c>
      <c r="M350" s="8" t="s">
        <v>1104</v>
      </c>
      <c r="N350" s="8">
        <v>0</v>
      </c>
      <c r="O350" s="8" t="s">
        <v>2065</v>
      </c>
      <c r="P350" s="296" t="s">
        <v>2065</v>
      </c>
      <c r="Q350" s="294" t="s">
        <v>2066</v>
      </c>
      <c r="R350">
        <v>1</v>
      </c>
      <c r="S350" s="260">
        <v>0.023668981481481485</v>
      </c>
      <c r="U350" s="260">
        <f>P350-S350</f>
        <v>0</v>
      </c>
    </row>
    <row r="351" spans="1:20" ht="12.75">
      <c r="A351" s="13">
        <v>390</v>
      </c>
      <c r="B351" s="8">
        <v>279</v>
      </c>
      <c r="C351" s="8" t="s">
        <v>3338</v>
      </c>
      <c r="D351" s="8" t="s">
        <v>2191</v>
      </c>
      <c r="E351" s="288">
        <v>29743</v>
      </c>
      <c r="F351" s="290">
        <v>1981</v>
      </c>
      <c r="G351" s="290">
        <f t="shared" si="9"/>
        <v>29</v>
      </c>
      <c r="H351" s="8" t="s">
        <v>3713</v>
      </c>
      <c r="I351" s="8" t="s">
        <v>2990</v>
      </c>
      <c r="J351" s="8" t="s">
        <v>2044</v>
      </c>
      <c r="K351" s="8">
        <v>86</v>
      </c>
      <c r="L351" s="8">
        <v>361</v>
      </c>
      <c r="M351" s="8" t="s">
        <v>1104</v>
      </c>
      <c r="N351" s="8">
        <v>0</v>
      </c>
      <c r="O351" s="8" t="s">
        <v>3350</v>
      </c>
      <c r="P351" s="13" t="s">
        <v>3351</v>
      </c>
      <c r="Q351" s="8" t="s">
        <v>3352</v>
      </c>
      <c r="R351">
        <v>1</v>
      </c>
      <c r="S351" s="260">
        <v>0.03966435185185185</v>
      </c>
      <c r="T351" s="260">
        <f>P351-S351</f>
        <v>0</v>
      </c>
    </row>
    <row r="352" spans="1:22" s="246" customFormat="1" ht="12.75">
      <c r="A352" s="13">
        <v>148</v>
      </c>
      <c r="B352" s="8">
        <v>450</v>
      </c>
      <c r="C352" s="8" t="s">
        <v>1377</v>
      </c>
      <c r="D352" s="8" t="s">
        <v>2590</v>
      </c>
      <c r="E352" s="288">
        <v>27192</v>
      </c>
      <c r="F352" s="290">
        <v>1974</v>
      </c>
      <c r="G352" s="290">
        <f t="shared" si="9"/>
        <v>36</v>
      </c>
      <c r="H352" s="8" t="s">
        <v>3713</v>
      </c>
      <c r="I352" s="8" t="s">
        <v>2591</v>
      </c>
      <c r="J352" s="8" t="s">
        <v>2050</v>
      </c>
      <c r="K352" s="8">
        <v>42</v>
      </c>
      <c r="L352" s="8">
        <v>140</v>
      </c>
      <c r="M352" s="8" t="s">
        <v>1104</v>
      </c>
      <c r="N352" s="8">
        <v>0</v>
      </c>
      <c r="O352" s="8" t="s">
        <v>2588</v>
      </c>
      <c r="P352" s="13" t="s">
        <v>2577</v>
      </c>
      <c r="Q352" s="8" t="s">
        <v>2545</v>
      </c>
      <c r="R352">
        <v>1</v>
      </c>
      <c r="S352" s="260">
        <v>0.03224537037037037</v>
      </c>
      <c r="T352"/>
      <c r="U352" s="260">
        <f>P352-S352</f>
        <v>0</v>
      </c>
      <c r="V352" s="263"/>
    </row>
    <row r="353" spans="1:20" ht="12.75">
      <c r="A353" s="13">
        <v>419</v>
      </c>
      <c r="B353" s="8">
        <v>686</v>
      </c>
      <c r="C353" s="8" t="s">
        <v>3457</v>
      </c>
      <c r="D353" s="8" t="s">
        <v>2416</v>
      </c>
      <c r="E353" s="288">
        <v>33516</v>
      </c>
      <c r="F353" s="290">
        <v>1991</v>
      </c>
      <c r="G353" s="290">
        <f t="shared" si="9"/>
        <v>19</v>
      </c>
      <c r="H353" s="8" t="s">
        <v>3713</v>
      </c>
      <c r="I353" s="8" t="s">
        <v>3383</v>
      </c>
      <c r="J353" s="8" t="s">
        <v>2044</v>
      </c>
      <c r="K353" s="8">
        <v>88</v>
      </c>
      <c r="L353" s="8">
        <v>385</v>
      </c>
      <c r="M353" s="8" t="s">
        <v>1104</v>
      </c>
      <c r="N353" s="8">
        <v>0</v>
      </c>
      <c r="O353" s="8" t="s">
        <v>3458</v>
      </c>
      <c r="P353" s="13" t="s">
        <v>3459</v>
      </c>
      <c r="Q353" s="8" t="s">
        <v>3460</v>
      </c>
      <c r="R353">
        <v>1</v>
      </c>
      <c r="S353" s="260">
        <v>0.041851851851851855</v>
      </c>
      <c r="T353" s="260">
        <f>P353-S353</f>
        <v>0</v>
      </c>
    </row>
    <row r="354" spans="1:20" ht="12.75">
      <c r="A354" s="13">
        <v>442</v>
      </c>
      <c r="B354" s="8">
        <v>643</v>
      </c>
      <c r="C354" s="8" t="s">
        <v>3532</v>
      </c>
      <c r="D354" s="8" t="s">
        <v>2491</v>
      </c>
      <c r="E354" s="288">
        <v>30453</v>
      </c>
      <c r="F354" s="290">
        <v>1983</v>
      </c>
      <c r="G354" s="290">
        <f t="shared" si="9"/>
        <v>27</v>
      </c>
      <c r="H354" s="8" t="s">
        <v>3713</v>
      </c>
      <c r="I354" s="8" t="s">
        <v>2082</v>
      </c>
      <c r="J354" s="8" t="s">
        <v>2044</v>
      </c>
      <c r="K354" s="8">
        <v>93</v>
      </c>
      <c r="L354" s="8">
        <v>402</v>
      </c>
      <c r="M354" s="8" t="s">
        <v>1104</v>
      </c>
      <c r="N354" s="8">
        <v>0</v>
      </c>
      <c r="O354" s="8" t="s">
        <v>3533</v>
      </c>
      <c r="P354" s="13" t="s">
        <v>3534</v>
      </c>
      <c r="Q354" s="8" t="s">
        <v>3535</v>
      </c>
      <c r="R354">
        <v>1</v>
      </c>
      <c r="S354" s="260">
        <v>0.043472222222222225</v>
      </c>
      <c r="T354" s="260">
        <f>P354-S354</f>
        <v>0</v>
      </c>
    </row>
    <row r="355" spans="1:21" ht="12.75">
      <c r="A355" s="13">
        <v>14</v>
      </c>
      <c r="B355" s="8">
        <v>661</v>
      </c>
      <c r="C355" s="8" t="s">
        <v>2105</v>
      </c>
      <c r="D355" s="8" t="s">
        <v>2106</v>
      </c>
      <c r="E355" s="288">
        <v>28536</v>
      </c>
      <c r="F355" s="290">
        <v>1978</v>
      </c>
      <c r="G355" s="290">
        <f t="shared" si="9"/>
        <v>32</v>
      </c>
      <c r="H355" s="8" t="s">
        <v>3713</v>
      </c>
      <c r="I355" s="8" t="s">
        <v>2107</v>
      </c>
      <c r="J355" s="8" t="s">
        <v>2050</v>
      </c>
      <c r="K355" s="8">
        <v>3</v>
      </c>
      <c r="L355" s="8">
        <v>12</v>
      </c>
      <c r="M355" s="8" t="s">
        <v>1104</v>
      </c>
      <c r="N355" s="8">
        <v>0</v>
      </c>
      <c r="O355" s="8" t="s">
        <v>2108</v>
      </c>
      <c r="P355" s="13" t="s">
        <v>2109</v>
      </c>
      <c r="Q355" s="294" t="s">
        <v>2110</v>
      </c>
      <c r="R355">
        <v>1</v>
      </c>
      <c r="S355" s="260">
        <v>0.026076388888888885</v>
      </c>
      <c r="U355" s="260">
        <f>P355-S355</f>
        <v>0</v>
      </c>
    </row>
    <row r="356" spans="1:21" ht="12.75">
      <c r="A356" s="13">
        <v>9</v>
      </c>
      <c r="B356" s="8">
        <v>404</v>
      </c>
      <c r="C356" s="8" t="s">
        <v>1380</v>
      </c>
      <c r="D356" s="8" t="s">
        <v>2081</v>
      </c>
      <c r="E356" s="288">
        <v>22727</v>
      </c>
      <c r="F356" s="290">
        <v>1962</v>
      </c>
      <c r="G356" s="290">
        <f t="shared" si="9"/>
        <v>48</v>
      </c>
      <c r="H356" s="8" t="s">
        <v>3713</v>
      </c>
      <c r="I356" s="8" t="s">
        <v>2082</v>
      </c>
      <c r="J356" s="8" t="s">
        <v>2083</v>
      </c>
      <c r="K356" s="8">
        <v>1</v>
      </c>
      <c r="L356" s="8">
        <v>9</v>
      </c>
      <c r="M356" s="8" t="s">
        <v>1104</v>
      </c>
      <c r="N356" s="8">
        <v>0</v>
      </c>
      <c r="O356" s="8" t="s">
        <v>2084</v>
      </c>
      <c r="P356" s="13" t="s">
        <v>2084</v>
      </c>
      <c r="Q356" s="294" t="s">
        <v>2085</v>
      </c>
      <c r="R356">
        <v>1</v>
      </c>
      <c r="S356" s="260">
        <v>0.02513888888888889</v>
      </c>
      <c r="U356" s="260">
        <f>P356-S356</f>
        <v>0</v>
      </c>
    </row>
    <row r="357" spans="1:21" ht="12.75">
      <c r="A357" s="13">
        <v>172</v>
      </c>
      <c r="B357" s="8">
        <v>142</v>
      </c>
      <c r="C357" s="8" t="s">
        <v>2429</v>
      </c>
      <c r="D357" s="8" t="s">
        <v>2058</v>
      </c>
      <c r="E357" s="288">
        <v>30013</v>
      </c>
      <c r="F357" s="290">
        <v>1982</v>
      </c>
      <c r="G357" s="290">
        <f t="shared" si="9"/>
        <v>28</v>
      </c>
      <c r="H357" s="8" t="s">
        <v>3713</v>
      </c>
      <c r="I357" s="8" t="s">
        <v>2179</v>
      </c>
      <c r="J357" s="8" t="s">
        <v>2044</v>
      </c>
      <c r="K357" s="8">
        <v>43</v>
      </c>
      <c r="L357" s="8">
        <v>164</v>
      </c>
      <c r="M357" s="8" t="s">
        <v>1104</v>
      </c>
      <c r="N357" s="8">
        <v>0</v>
      </c>
      <c r="O357" s="8" t="s">
        <v>2660</v>
      </c>
      <c r="P357" s="13" t="s">
        <v>2661</v>
      </c>
      <c r="Q357" s="8" t="s">
        <v>2662</v>
      </c>
      <c r="R357">
        <v>1</v>
      </c>
      <c r="S357" s="260">
        <v>0.03295138888888889</v>
      </c>
      <c r="U357" s="260">
        <f>P357-S357</f>
        <v>0</v>
      </c>
    </row>
    <row r="358" spans="1:20" ht="12.75">
      <c r="A358" s="13">
        <v>240</v>
      </c>
      <c r="B358" s="8">
        <v>259</v>
      </c>
      <c r="C358" s="8" t="s">
        <v>2862</v>
      </c>
      <c r="D358" s="8" t="s">
        <v>2633</v>
      </c>
      <c r="E358" s="288">
        <v>29696</v>
      </c>
      <c r="F358" s="290">
        <v>1981</v>
      </c>
      <c r="G358" s="290">
        <f t="shared" si="9"/>
        <v>29</v>
      </c>
      <c r="H358" s="8" t="s">
        <v>3713</v>
      </c>
      <c r="I358" s="8" t="s">
        <v>2863</v>
      </c>
      <c r="J358" s="8" t="s">
        <v>2044</v>
      </c>
      <c r="K358" s="8">
        <v>56</v>
      </c>
      <c r="L358" s="8">
        <v>227</v>
      </c>
      <c r="M358" s="8" t="s">
        <v>1104</v>
      </c>
      <c r="N358" s="8">
        <v>0</v>
      </c>
      <c r="O358" s="8" t="s">
        <v>2864</v>
      </c>
      <c r="P358" s="13" t="s">
        <v>2837</v>
      </c>
      <c r="Q358" s="8" t="s">
        <v>2509</v>
      </c>
      <c r="R358">
        <v>1</v>
      </c>
      <c r="S358" s="260">
        <v>0.03400462962962963</v>
      </c>
      <c r="T358" s="260">
        <f>P358-S358</f>
        <v>0.0006944444444444489</v>
      </c>
    </row>
    <row r="359" spans="1:21" ht="12.75">
      <c r="A359" s="13">
        <v>207</v>
      </c>
      <c r="B359" s="8">
        <v>665</v>
      </c>
      <c r="C359" s="8" t="s">
        <v>1621</v>
      </c>
      <c r="D359" s="8" t="s">
        <v>2416</v>
      </c>
      <c r="E359" s="288">
        <v>31504</v>
      </c>
      <c r="F359" s="290">
        <v>1986</v>
      </c>
      <c r="G359" s="290">
        <f t="shared" si="9"/>
        <v>24</v>
      </c>
      <c r="H359" s="8" t="s">
        <v>3713</v>
      </c>
      <c r="I359" s="8" t="s">
        <v>2758</v>
      </c>
      <c r="J359" s="8" t="s">
        <v>2044</v>
      </c>
      <c r="K359" s="8">
        <v>49</v>
      </c>
      <c r="L359" s="8">
        <v>198</v>
      </c>
      <c r="M359" s="8" t="s">
        <v>1104</v>
      </c>
      <c r="N359" s="8">
        <v>0</v>
      </c>
      <c r="O359" s="8" t="s">
        <v>2759</v>
      </c>
      <c r="P359" s="13" t="s">
        <v>2749</v>
      </c>
      <c r="Q359" s="8" t="s">
        <v>2600</v>
      </c>
      <c r="R359">
        <v>1</v>
      </c>
      <c r="S359" s="260">
        <v>0.033935185185185186</v>
      </c>
      <c r="U359" s="260">
        <f>P359-S359</f>
        <v>0</v>
      </c>
    </row>
    <row r="360" spans="1:21" ht="12.75">
      <c r="A360" s="13">
        <v>87</v>
      </c>
      <c r="B360" s="8">
        <v>462</v>
      </c>
      <c r="C360" s="8" t="s">
        <v>2385</v>
      </c>
      <c r="D360" s="8" t="s">
        <v>2131</v>
      </c>
      <c r="E360" s="288">
        <v>29634</v>
      </c>
      <c r="F360" s="290">
        <v>1981</v>
      </c>
      <c r="G360" s="290">
        <f t="shared" si="9"/>
        <v>29</v>
      </c>
      <c r="H360" s="8" t="s">
        <v>3713</v>
      </c>
      <c r="I360" s="8" t="s">
        <v>2336</v>
      </c>
      <c r="J360" s="8" t="s">
        <v>2044</v>
      </c>
      <c r="K360" s="8">
        <v>24</v>
      </c>
      <c r="L360" s="8">
        <v>81</v>
      </c>
      <c r="M360" s="8" t="s">
        <v>1104</v>
      </c>
      <c r="N360" s="8">
        <v>0</v>
      </c>
      <c r="O360" s="8" t="s">
        <v>2386</v>
      </c>
      <c r="P360" s="13" t="s">
        <v>2375</v>
      </c>
      <c r="Q360" s="8" t="s">
        <v>2387</v>
      </c>
      <c r="R360">
        <v>1</v>
      </c>
      <c r="S360" s="260">
        <v>0.029965277777777775</v>
      </c>
      <c r="U360" s="260">
        <f>P360-S360</f>
        <v>0</v>
      </c>
    </row>
    <row r="361" spans="1:21" ht="12.75">
      <c r="A361" s="13">
        <v>50</v>
      </c>
      <c r="B361" s="8">
        <v>311</v>
      </c>
      <c r="C361" s="8" t="s">
        <v>2264</v>
      </c>
      <c r="D361" s="8" t="s">
        <v>2146</v>
      </c>
      <c r="E361" s="288">
        <v>29142</v>
      </c>
      <c r="F361" s="290">
        <v>1979</v>
      </c>
      <c r="G361" s="290">
        <f t="shared" si="9"/>
        <v>31</v>
      </c>
      <c r="H361" s="8" t="s">
        <v>3713</v>
      </c>
      <c r="I361" s="8" t="s">
        <v>2072</v>
      </c>
      <c r="J361" s="8" t="s">
        <v>2050</v>
      </c>
      <c r="K361" s="8">
        <v>14</v>
      </c>
      <c r="L361" s="8">
        <v>45</v>
      </c>
      <c r="M361" s="8" t="s">
        <v>1104</v>
      </c>
      <c r="N361" s="8">
        <v>0</v>
      </c>
      <c r="O361" s="8" t="s">
        <v>2265</v>
      </c>
      <c r="P361" s="13" t="s">
        <v>2266</v>
      </c>
      <c r="Q361" s="8" t="s">
        <v>2267</v>
      </c>
      <c r="R361">
        <v>1</v>
      </c>
      <c r="S361" s="260">
        <v>0.02866898148148148</v>
      </c>
      <c r="U361" s="260">
        <f>P361-S361</f>
        <v>0</v>
      </c>
    </row>
    <row r="362" spans="1:21" ht="12.75">
      <c r="A362" s="13">
        <v>165</v>
      </c>
      <c r="B362" s="8">
        <v>176</v>
      </c>
      <c r="C362" s="8" t="s">
        <v>2638</v>
      </c>
      <c r="D362" s="8" t="s">
        <v>2639</v>
      </c>
      <c r="E362" s="288">
        <v>26190</v>
      </c>
      <c r="F362" s="290">
        <v>1971</v>
      </c>
      <c r="G362" s="290">
        <f t="shared" si="9"/>
        <v>39</v>
      </c>
      <c r="H362" s="8" t="s">
        <v>3713</v>
      </c>
      <c r="I362" s="8" t="s">
        <v>2170</v>
      </c>
      <c r="J362" s="8" t="s">
        <v>2050</v>
      </c>
      <c r="K362" s="8">
        <v>48</v>
      </c>
      <c r="L362" s="8">
        <v>157</v>
      </c>
      <c r="M362" s="8" t="s">
        <v>1104</v>
      </c>
      <c r="N362" s="8">
        <v>0</v>
      </c>
      <c r="O362" s="8" t="s">
        <v>2640</v>
      </c>
      <c r="P362" s="13" t="s">
        <v>2641</v>
      </c>
      <c r="Q362" s="8" t="s">
        <v>2642</v>
      </c>
      <c r="R362">
        <v>1</v>
      </c>
      <c r="S362" s="260">
        <v>0.032858796296296296</v>
      </c>
      <c r="U362" s="260">
        <f>P362-S362</f>
        <v>0</v>
      </c>
    </row>
    <row r="363" spans="1:20" ht="12.75">
      <c r="A363" s="13">
        <v>405</v>
      </c>
      <c r="B363" s="8">
        <v>92</v>
      </c>
      <c r="C363" s="8" t="s">
        <v>3406</v>
      </c>
      <c r="D363" s="8" t="s">
        <v>2158</v>
      </c>
      <c r="E363" s="288">
        <v>27782</v>
      </c>
      <c r="F363" s="290">
        <v>1976</v>
      </c>
      <c r="G363" s="290">
        <f t="shared" si="9"/>
        <v>34</v>
      </c>
      <c r="H363" s="8" t="s">
        <v>3713</v>
      </c>
      <c r="I363" s="8" t="s">
        <v>2082</v>
      </c>
      <c r="J363" s="8" t="s">
        <v>2050</v>
      </c>
      <c r="K363" s="8">
        <v>110</v>
      </c>
      <c r="L363" s="8">
        <v>375</v>
      </c>
      <c r="M363" s="8" t="s">
        <v>1104</v>
      </c>
      <c r="N363" s="8">
        <v>0</v>
      </c>
      <c r="O363" s="8" t="s">
        <v>3407</v>
      </c>
      <c r="P363" s="13" t="s">
        <v>3394</v>
      </c>
      <c r="Q363" s="8" t="s">
        <v>3207</v>
      </c>
      <c r="R363">
        <v>1</v>
      </c>
      <c r="S363" s="260">
        <v>0.04083333333333333</v>
      </c>
      <c r="T363" s="260">
        <f>P363-S363</f>
        <v>0</v>
      </c>
    </row>
    <row r="364" spans="1:21" ht="12.75">
      <c r="A364" s="13">
        <v>90</v>
      </c>
      <c r="B364" s="8">
        <v>614</v>
      </c>
      <c r="C364" s="8" t="s">
        <v>259</v>
      </c>
      <c r="D364" s="8" t="s">
        <v>2283</v>
      </c>
      <c r="E364" s="288">
        <v>18518</v>
      </c>
      <c r="F364" s="290">
        <v>1950</v>
      </c>
      <c r="G364" s="290">
        <f t="shared" si="9"/>
        <v>60</v>
      </c>
      <c r="H364" s="8" t="s">
        <v>3713</v>
      </c>
      <c r="I364" s="8" t="s">
        <v>2394</v>
      </c>
      <c r="J364" s="8" t="s">
        <v>2395</v>
      </c>
      <c r="K364" s="8">
        <v>1</v>
      </c>
      <c r="L364" s="8">
        <v>84</v>
      </c>
      <c r="M364" s="8" t="s">
        <v>1104</v>
      </c>
      <c r="N364" s="8">
        <v>0</v>
      </c>
      <c r="O364" s="8" t="s">
        <v>2396</v>
      </c>
      <c r="P364" s="13" t="s">
        <v>2396</v>
      </c>
      <c r="Q364" s="8" t="s">
        <v>2397</v>
      </c>
      <c r="R364">
        <v>1</v>
      </c>
      <c r="S364" s="260">
        <v>0.03009259259259259</v>
      </c>
      <c r="U364" s="260">
        <f>P364-S364</f>
        <v>0</v>
      </c>
    </row>
    <row r="365" spans="1:21" ht="12.75">
      <c r="A365" s="13">
        <v>196</v>
      </c>
      <c r="B365" s="8">
        <v>582</v>
      </c>
      <c r="C365" s="8" t="s">
        <v>2731</v>
      </c>
      <c r="D365" s="8" t="s">
        <v>2158</v>
      </c>
      <c r="E365" s="288">
        <v>27275</v>
      </c>
      <c r="F365" s="290">
        <v>1974</v>
      </c>
      <c r="G365" s="290">
        <f t="shared" si="9"/>
        <v>36</v>
      </c>
      <c r="H365" s="8" t="s">
        <v>3713</v>
      </c>
      <c r="I365" s="8" t="s">
        <v>2394</v>
      </c>
      <c r="J365" s="8" t="s">
        <v>2050</v>
      </c>
      <c r="K365" s="8">
        <v>59</v>
      </c>
      <c r="L365" s="8">
        <v>187</v>
      </c>
      <c r="M365" s="8" t="s">
        <v>1104</v>
      </c>
      <c r="N365" s="8">
        <v>0</v>
      </c>
      <c r="O365" s="8" t="s">
        <v>2732</v>
      </c>
      <c r="P365" s="13" t="s">
        <v>2733</v>
      </c>
      <c r="Q365" s="8" t="s">
        <v>2734</v>
      </c>
      <c r="R365">
        <v>1</v>
      </c>
      <c r="S365" s="260">
        <v>0.03364583333333333</v>
      </c>
      <c r="U365" s="260">
        <f>P365-S365</f>
        <v>0</v>
      </c>
    </row>
    <row r="366" spans="1:21" ht="12.75">
      <c r="A366" s="13">
        <v>223</v>
      </c>
      <c r="B366" s="8">
        <v>554</v>
      </c>
      <c r="C366" s="8" t="s">
        <v>2808</v>
      </c>
      <c r="D366" s="8" t="s">
        <v>2198</v>
      </c>
      <c r="E366" s="288">
        <v>22118</v>
      </c>
      <c r="F366" s="290">
        <v>1960</v>
      </c>
      <c r="G366" s="290">
        <f t="shared" si="9"/>
        <v>50</v>
      </c>
      <c r="H366" s="8" t="s">
        <v>3713</v>
      </c>
      <c r="I366" s="8" t="s">
        <v>2809</v>
      </c>
      <c r="J366" s="8" t="s">
        <v>2137</v>
      </c>
      <c r="K366" s="8">
        <v>39</v>
      </c>
      <c r="L366" s="8">
        <v>213</v>
      </c>
      <c r="M366" s="8" t="s">
        <v>1104</v>
      </c>
      <c r="N366" s="8">
        <v>0</v>
      </c>
      <c r="O366" s="8" t="s">
        <v>2806</v>
      </c>
      <c r="P366" s="13" t="s">
        <v>2799</v>
      </c>
      <c r="Q366" s="8" t="s">
        <v>2810</v>
      </c>
      <c r="R366">
        <v>1</v>
      </c>
      <c r="S366" s="260">
        <v>0.03434027777777778</v>
      </c>
      <c r="U366" s="260">
        <f>P366-S366</f>
        <v>0</v>
      </c>
    </row>
    <row r="367" spans="1:22" s="246" customFormat="1" ht="12.75">
      <c r="A367" s="13">
        <v>229</v>
      </c>
      <c r="B367" s="8">
        <v>736</v>
      </c>
      <c r="C367" s="8" t="s">
        <v>2826</v>
      </c>
      <c r="D367" s="8" t="s">
        <v>2412</v>
      </c>
      <c r="E367" s="288">
        <v>23510</v>
      </c>
      <c r="F367" s="290">
        <v>1964</v>
      </c>
      <c r="G367" s="290">
        <f t="shared" si="9"/>
        <v>46</v>
      </c>
      <c r="H367" s="8" t="s">
        <v>3713</v>
      </c>
      <c r="I367" s="8" t="s">
        <v>2796</v>
      </c>
      <c r="J367" s="8" t="s">
        <v>2083</v>
      </c>
      <c r="K367" s="8">
        <v>45</v>
      </c>
      <c r="L367" s="8">
        <v>218</v>
      </c>
      <c r="M367" s="8" t="s">
        <v>1104</v>
      </c>
      <c r="N367" s="8">
        <v>0</v>
      </c>
      <c r="O367" s="8" t="s">
        <v>2827</v>
      </c>
      <c r="P367" s="13" t="s">
        <v>2820</v>
      </c>
      <c r="Q367" s="8" t="s">
        <v>2711</v>
      </c>
      <c r="R367">
        <v>1</v>
      </c>
      <c r="S367" s="260">
        <v>0.034444444444444444</v>
      </c>
      <c r="T367" s="260">
        <f>P367-S367</f>
        <v>0</v>
      </c>
      <c r="U367"/>
      <c r="V367" s="263"/>
    </row>
    <row r="368" spans="1:20" ht="12.75">
      <c r="A368" s="13">
        <v>270</v>
      </c>
      <c r="B368" s="8">
        <v>662</v>
      </c>
      <c r="C368" s="8" t="s">
        <v>2826</v>
      </c>
      <c r="D368" s="8" t="s">
        <v>2633</v>
      </c>
      <c r="E368" s="288">
        <v>26220</v>
      </c>
      <c r="F368" s="290">
        <v>1971</v>
      </c>
      <c r="G368" s="290">
        <f t="shared" si="9"/>
        <v>39</v>
      </c>
      <c r="H368" s="8" t="s">
        <v>3713</v>
      </c>
      <c r="I368" s="8" t="s">
        <v>2345</v>
      </c>
      <c r="J368" s="8" t="s">
        <v>2050</v>
      </c>
      <c r="K368" s="8">
        <v>75</v>
      </c>
      <c r="L368" s="8">
        <v>254</v>
      </c>
      <c r="M368" s="8" t="s">
        <v>1104</v>
      </c>
      <c r="N368" s="8">
        <v>0</v>
      </c>
      <c r="O368" s="8" t="s">
        <v>2984</v>
      </c>
      <c r="P368" s="13" t="s">
        <v>2964</v>
      </c>
      <c r="Q368" s="8" t="s">
        <v>2985</v>
      </c>
      <c r="R368">
        <v>1</v>
      </c>
      <c r="S368" s="260">
        <v>0.035590277777777776</v>
      </c>
      <c r="T368" s="260">
        <f>P368-S368</f>
        <v>0</v>
      </c>
    </row>
    <row r="369" spans="1:20" ht="12.75">
      <c r="A369" s="13">
        <v>347</v>
      </c>
      <c r="B369" s="8">
        <v>577</v>
      </c>
      <c r="C369" s="8" t="s">
        <v>3208</v>
      </c>
      <c r="D369" s="8" t="s">
        <v>2158</v>
      </c>
      <c r="E369" s="288">
        <v>29379</v>
      </c>
      <c r="F369" s="290">
        <v>1980</v>
      </c>
      <c r="G369" s="290">
        <f t="shared" si="9"/>
        <v>30</v>
      </c>
      <c r="H369" s="8" t="s">
        <v>3713</v>
      </c>
      <c r="I369" s="8" t="s">
        <v>2752</v>
      </c>
      <c r="J369" s="8" t="s">
        <v>2050</v>
      </c>
      <c r="K369" s="8">
        <v>91</v>
      </c>
      <c r="L369" s="8">
        <v>325</v>
      </c>
      <c r="M369" s="8" t="s">
        <v>1104</v>
      </c>
      <c r="N369" s="8">
        <v>0</v>
      </c>
      <c r="O369" s="8" t="s">
        <v>3206</v>
      </c>
      <c r="P369" s="13" t="s">
        <v>3209</v>
      </c>
      <c r="Q369" s="8" t="s">
        <v>3210</v>
      </c>
      <c r="R369">
        <v>1</v>
      </c>
      <c r="S369" s="260">
        <v>0.037731481481481484</v>
      </c>
      <c r="T369" s="260">
        <f>P369-S369</f>
        <v>0</v>
      </c>
    </row>
    <row r="370" spans="1:21" ht="12.75">
      <c r="A370" s="13">
        <v>144</v>
      </c>
      <c r="B370" s="8">
        <v>359</v>
      </c>
      <c r="C370" s="8" t="s">
        <v>1665</v>
      </c>
      <c r="D370" s="8" t="s">
        <v>2561</v>
      </c>
      <c r="E370" s="288">
        <v>17939</v>
      </c>
      <c r="F370" s="290">
        <v>1949</v>
      </c>
      <c r="G370" s="290">
        <f t="shared" si="9"/>
        <v>61</v>
      </c>
      <c r="H370" s="8" t="s">
        <v>3713</v>
      </c>
      <c r="I370" s="8" t="s">
        <v>2101</v>
      </c>
      <c r="J370" s="8" t="s">
        <v>2395</v>
      </c>
      <c r="K370" s="8">
        <v>5</v>
      </c>
      <c r="L370" s="8">
        <v>136</v>
      </c>
      <c r="M370" s="8" t="s">
        <v>1104</v>
      </c>
      <c r="N370" s="8">
        <v>0</v>
      </c>
      <c r="O370" s="8" t="s">
        <v>2577</v>
      </c>
      <c r="P370" s="13" t="s">
        <v>2578</v>
      </c>
      <c r="Q370" s="8" t="s">
        <v>2579</v>
      </c>
      <c r="R370">
        <v>1</v>
      </c>
      <c r="S370" s="260">
        <v>0.0321875</v>
      </c>
      <c r="U370" s="260">
        <f>P370-S370</f>
        <v>0</v>
      </c>
    </row>
    <row r="371" spans="1:21" ht="12.75">
      <c r="A371" s="13">
        <v>18</v>
      </c>
      <c r="B371" s="8">
        <v>377</v>
      </c>
      <c r="C371" s="8" t="s">
        <v>260</v>
      </c>
      <c r="D371" s="8" t="s">
        <v>2126</v>
      </c>
      <c r="E371" s="288">
        <v>30585</v>
      </c>
      <c r="F371" s="290">
        <v>1983</v>
      </c>
      <c r="G371" s="290">
        <f t="shared" si="9"/>
        <v>27</v>
      </c>
      <c r="H371" s="8" t="s">
        <v>3713</v>
      </c>
      <c r="I371" s="8" t="s">
        <v>2127</v>
      </c>
      <c r="J371" s="8" t="s">
        <v>2044</v>
      </c>
      <c r="K371" s="8">
        <v>9</v>
      </c>
      <c r="L371" s="8">
        <v>15</v>
      </c>
      <c r="M371" s="8" t="s">
        <v>1104</v>
      </c>
      <c r="N371" s="8">
        <v>0</v>
      </c>
      <c r="O371" s="8" t="s">
        <v>2128</v>
      </c>
      <c r="P371" s="13" t="s">
        <v>2124</v>
      </c>
      <c r="Q371" s="8" t="s">
        <v>2129</v>
      </c>
      <c r="R371">
        <v>1</v>
      </c>
      <c r="S371" s="260">
        <v>0.026273148148148153</v>
      </c>
      <c r="U371" s="260">
        <f>P371-S371</f>
        <v>0</v>
      </c>
    </row>
    <row r="372" spans="1:21" ht="12.75">
      <c r="A372" s="13">
        <v>137</v>
      </c>
      <c r="B372" s="8">
        <v>419</v>
      </c>
      <c r="C372" s="8" t="s">
        <v>260</v>
      </c>
      <c r="D372" s="8" t="s">
        <v>2198</v>
      </c>
      <c r="E372" s="288">
        <v>22615</v>
      </c>
      <c r="F372" s="290">
        <v>1961</v>
      </c>
      <c r="G372" s="290">
        <f t="shared" si="9"/>
        <v>49</v>
      </c>
      <c r="H372" s="8" t="s">
        <v>3713</v>
      </c>
      <c r="I372" s="8" t="s">
        <v>2552</v>
      </c>
      <c r="J372" s="8" t="s">
        <v>2083</v>
      </c>
      <c r="K372" s="8">
        <v>27</v>
      </c>
      <c r="L372" s="8">
        <v>129</v>
      </c>
      <c r="M372" s="8" t="s">
        <v>1104</v>
      </c>
      <c r="N372" s="8">
        <v>0</v>
      </c>
      <c r="O372" s="8" t="s">
        <v>2553</v>
      </c>
      <c r="P372" s="13" t="s">
        <v>2554</v>
      </c>
      <c r="Q372" s="8" t="s">
        <v>2555</v>
      </c>
      <c r="R372">
        <v>1</v>
      </c>
      <c r="S372" s="260">
        <v>0.03193287037037037</v>
      </c>
      <c r="U372" s="260">
        <f>P372-S372</f>
        <v>0</v>
      </c>
    </row>
    <row r="373" spans="1:21" ht="12.75">
      <c r="A373" s="292">
        <v>446</v>
      </c>
      <c r="B373" s="257">
        <v>552</v>
      </c>
      <c r="C373" s="257" t="s">
        <v>1385</v>
      </c>
      <c r="D373" s="257" t="s">
        <v>3547</v>
      </c>
      <c r="E373" s="291">
        <v>25515</v>
      </c>
      <c r="F373" s="289">
        <v>1969</v>
      </c>
      <c r="G373" s="290">
        <f t="shared" si="9"/>
        <v>41</v>
      </c>
      <c r="H373" s="257" t="s">
        <v>3713</v>
      </c>
      <c r="I373" s="257" t="s">
        <v>2485</v>
      </c>
      <c r="J373" s="257" t="s">
        <v>2098</v>
      </c>
      <c r="K373" s="257">
        <v>12</v>
      </c>
      <c r="L373" s="257">
        <v>0</v>
      </c>
      <c r="M373" s="257" t="s">
        <v>1103</v>
      </c>
      <c r="N373" s="257">
        <v>43</v>
      </c>
      <c r="O373" s="257" t="s">
        <v>3548</v>
      </c>
      <c r="P373" s="292" t="s">
        <v>3549</v>
      </c>
      <c r="Q373" s="257" t="s">
        <v>3550</v>
      </c>
      <c r="R373" s="246">
        <v>1</v>
      </c>
      <c r="S373" s="274">
        <v>0.04396990740740741</v>
      </c>
      <c r="T373" s="260">
        <f>P373-S373</f>
        <v>0</v>
      </c>
      <c r="U373" s="246"/>
    </row>
    <row r="374" spans="1:20" ht="12.75">
      <c r="A374" s="13">
        <v>250</v>
      </c>
      <c r="B374" s="8">
        <v>292</v>
      </c>
      <c r="C374" s="8" t="s">
        <v>1793</v>
      </c>
      <c r="D374" s="8" t="s">
        <v>2929</v>
      </c>
      <c r="E374" s="288">
        <v>28975</v>
      </c>
      <c r="F374" s="290">
        <v>1979</v>
      </c>
      <c r="G374" s="290">
        <f t="shared" si="9"/>
        <v>31</v>
      </c>
      <c r="H374" s="8" t="s">
        <v>3713</v>
      </c>
      <c r="I374" s="8" t="s">
        <v>2082</v>
      </c>
      <c r="J374" s="8" t="s">
        <v>2050</v>
      </c>
      <c r="K374" s="8">
        <v>70</v>
      </c>
      <c r="L374" s="8">
        <v>237</v>
      </c>
      <c r="M374" s="8" t="s">
        <v>1104</v>
      </c>
      <c r="N374" s="8">
        <v>0</v>
      </c>
      <c r="O374" s="8" t="s">
        <v>2930</v>
      </c>
      <c r="P374" s="13" t="s">
        <v>2930</v>
      </c>
      <c r="Q374" s="8" t="s">
        <v>2931</v>
      </c>
      <c r="R374">
        <v>1</v>
      </c>
      <c r="S374" s="260">
        <v>0.03513888888888889</v>
      </c>
      <c r="T374" s="260">
        <f>P374-S374</f>
        <v>0</v>
      </c>
    </row>
    <row r="375" spans="1:21" ht="12.75">
      <c r="A375" s="13">
        <v>19</v>
      </c>
      <c r="B375" s="8">
        <v>700</v>
      </c>
      <c r="C375" s="8" t="s">
        <v>2130</v>
      </c>
      <c r="D375" s="8" t="s">
        <v>2131</v>
      </c>
      <c r="E375" s="288">
        <v>26552</v>
      </c>
      <c r="F375" s="290">
        <v>1972</v>
      </c>
      <c r="G375" s="290">
        <f t="shared" si="9"/>
        <v>38</v>
      </c>
      <c r="H375" s="8" t="s">
        <v>3713</v>
      </c>
      <c r="I375" s="8" t="s">
        <v>2132</v>
      </c>
      <c r="J375" s="8" t="s">
        <v>2050</v>
      </c>
      <c r="K375" s="8">
        <v>4</v>
      </c>
      <c r="L375" s="8">
        <v>16</v>
      </c>
      <c r="M375" s="8" t="s">
        <v>1104</v>
      </c>
      <c r="N375" s="8">
        <v>0</v>
      </c>
      <c r="O375" s="8" t="s">
        <v>2133</v>
      </c>
      <c r="P375" s="13" t="s">
        <v>2134</v>
      </c>
      <c r="Q375" s="8" t="s">
        <v>2110</v>
      </c>
      <c r="R375">
        <v>1</v>
      </c>
      <c r="S375" s="260">
        <v>0.02631944444444444</v>
      </c>
      <c r="U375" s="260">
        <f>P375-S375</f>
        <v>0</v>
      </c>
    </row>
    <row r="376" spans="1:20" ht="12.75">
      <c r="A376" s="13">
        <v>475</v>
      </c>
      <c r="B376" s="8">
        <v>158</v>
      </c>
      <c r="C376" s="8" t="s">
        <v>3652</v>
      </c>
      <c r="D376" s="8" t="s">
        <v>2150</v>
      </c>
      <c r="E376" s="288">
        <v>22940</v>
      </c>
      <c r="F376" s="289">
        <v>1962</v>
      </c>
      <c r="G376" s="290">
        <f t="shared" si="9"/>
        <v>48</v>
      </c>
      <c r="H376" s="8" t="s">
        <v>3713</v>
      </c>
      <c r="I376" s="8" t="s">
        <v>2179</v>
      </c>
      <c r="J376" s="8" t="s">
        <v>2083</v>
      </c>
      <c r="K376" s="8">
        <v>78</v>
      </c>
      <c r="L376" s="8">
        <v>422</v>
      </c>
      <c r="M376" s="8" t="s">
        <v>1104</v>
      </c>
      <c r="N376" s="8">
        <v>0</v>
      </c>
      <c r="O376" s="8" t="s">
        <v>3653</v>
      </c>
      <c r="P376" s="13" t="s">
        <v>3654</v>
      </c>
      <c r="Q376" s="8" t="s">
        <v>3655</v>
      </c>
      <c r="R376">
        <v>1</v>
      </c>
      <c r="S376" s="260">
        <v>0.04795138888888889</v>
      </c>
      <c r="T376" s="260">
        <f>P376-S376</f>
        <v>0</v>
      </c>
    </row>
    <row r="377" spans="1:22" s="246" customFormat="1" ht="12.75">
      <c r="A377" s="13">
        <v>88</v>
      </c>
      <c r="B377" s="8">
        <v>63</v>
      </c>
      <c r="C377" s="8" t="s">
        <v>1547</v>
      </c>
      <c r="D377" s="8" t="s">
        <v>2237</v>
      </c>
      <c r="E377" s="288">
        <v>25293</v>
      </c>
      <c r="F377" s="290">
        <v>1969</v>
      </c>
      <c r="G377" s="290">
        <f t="shared" si="9"/>
        <v>41</v>
      </c>
      <c r="H377" s="8" t="s">
        <v>3713</v>
      </c>
      <c r="I377" s="8" t="s">
        <v>2388</v>
      </c>
      <c r="J377" s="8" t="s">
        <v>2083</v>
      </c>
      <c r="K377" s="8">
        <v>19</v>
      </c>
      <c r="L377" s="8">
        <v>82</v>
      </c>
      <c r="M377" s="8" t="s">
        <v>1104</v>
      </c>
      <c r="N377" s="8">
        <v>0</v>
      </c>
      <c r="O377" s="8" t="s">
        <v>2389</v>
      </c>
      <c r="P377" s="13" t="s">
        <v>2390</v>
      </c>
      <c r="Q377" s="8" t="s">
        <v>2391</v>
      </c>
      <c r="R377">
        <v>1</v>
      </c>
      <c r="S377" s="260">
        <v>0.030011574074074076</v>
      </c>
      <c r="T377"/>
      <c r="U377" s="260">
        <f>P377-S377</f>
        <v>0</v>
      </c>
      <c r="V377" s="263"/>
    </row>
    <row r="378" spans="1:20" ht="12.75">
      <c r="A378" s="13">
        <v>376</v>
      </c>
      <c r="B378" s="8">
        <v>301</v>
      </c>
      <c r="C378" s="8" t="s">
        <v>262</v>
      </c>
      <c r="D378" s="8" t="s">
        <v>2198</v>
      </c>
      <c r="E378" s="288">
        <v>28206</v>
      </c>
      <c r="F378" s="290">
        <v>1977</v>
      </c>
      <c r="G378" s="290">
        <f t="shared" si="9"/>
        <v>33</v>
      </c>
      <c r="H378" s="8" t="s">
        <v>3713</v>
      </c>
      <c r="I378" s="8" t="s">
        <v>3142</v>
      </c>
      <c r="J378" s="8" t="s">
        <v>2050</v>
      </c>
      <c r="K378" s="8">
        <v>101</v>
      </c>
      <c r="L378" s="8">
        <v>351</v>
      </c>
      <c r="M378" s="8" t="s">
        <v>1104</v>
      </c>
      <c r="N378" s="8">
        <v>0</v>
      </c>
      <c r="O378" s="8" t="s">
        <v>3297</v>
      </c>
      <c r="P378" s="13" t="s">
        <v>3298</v>
      </c>
      <c r="Q378" s="8" t="s">
        <v>3299</v>
      </c>
      <c r="R378">
        <v>1</v>
      </c>
      <c r="S378" s="260">
        <v>0.0390162037037037</v>
      </c>
      <c r="T378" s="260">
        <f>P378-S378</f>
        <v>0</v>
      </c>
    </row>
    <row r="379" spans="1:21" ht="12.75">
      <c r="A379" s="292">
        <v>430</v>
      </c>
      <c r="B379" s="257">
        <v>177</v>
      </c>
      <c r="C379" s="257" t="s">
        <v>3494</v>
      </c>
      <c r="D379" s="257" t="s">
        <v>2378</v>
      </c>
      <c r="E379" s="291">
        <v>30557</v>
      </c>
      <c r="F379" s="289">
        <v>1983</v>
      </c>
      <c r="G379" s="290">
        <f t="shared" si="9"/>
        <v>27</v>
      </c>
      <c r="H379" s="257" t="s">
        <v>3713</v>
      </c>
      <c r="I379" s="257" t="s">
        <v>3495</v>
      </c>
      <c r="J379" s="257" t="s">
        <v>2093</v>
      </c>
      <c r="K379" s="257">
        <v>12</v>
      </c>
      <c r="L379" s="257">
        <v>0</v>
      </c>
      <c r="M379" s="257" t="s">
        <v>1103</v>
      </c>
      <c r="N379" s="257">
        <v>39</v>
      </c>
      <c r="O379" s="257" t="s">
        <v>3496</v>
      </c>
      <c r="P379" s="292" t="s">
        <v>3497</v>
      </c>
      <c r="Q379" s="257" t="s">
        <v>3498</v>
      </c>
      <c r="R379" s="246">
        <v>1</v>
      </c>
      <c r="S379" s="274">
        <v>0.042743055555555555</v>
      </c>
      <c r="T379" s="260">
        <f>P379-S379</f>
        <v>0</v>
      </c>
      <c r="U379" s="246"/>
    </row>
    <row r="380" spans="1:22" s="246" customFormat="1" ht="12.75">
      <c r="A380" s="13">
        <v>168</v>
      </c>
      <c r="B380" s="8">
        <v>250</v>
      </c>
      <c r="C380" s="8" t="s">
        <v>2651</v>
      </c>
      <c r="D380" s="8" t="s">
        <v>2077</v>
      </c>
      <c r="E380" s="288">
        <v>31550</v>
      </c>
      <c r="F380" s="290">
        <v>1986</v>
      </c>
      <c r="G380" s="290">
        <f t="shared" si="9"/>
        <v>24</v>
      </c>
      <c r="H380" s="8" t="s">
        <v>3713</v>
      </c>
      <c r="I380" s="8" t="s">
        <v>2652</v>
      </c>
      <c r="J380" s="8" t="s">
        <v>2044</v>
      </c>
      <c r="K380" s="8">
        <v>42</v>
      </c>
      <c r="L380" s="8">
        <v>160</v>
      </c>
      <c r="M380" s="8" t="s">
        <v>1104</v>
      </c>
      <c r="N380" s="8">
        <v>0</v>
      </c>
      <c r="O380" s="8" t="s">
        <v>2653</v>
      </c>
      <c r="P380" s="13" t="s">
        <v>2649</v>
      </c>
      <c r="Q380" s="8" t="s">
        <v>2650</v>
      </c>
      <c r="R380">
        <v>1</v>
      </c>
      <c r="S380" s="260">
        <v>0.03283564814814815</v>
      </c>
      <c r="T380"/>
      <c r="U380" s="260">
        <f>P380-S380</f>
        <v>0</v>
      </c>
      <c r="V380" s="263"/>
    </row>
    <row r="381" spans="1:21" ht="12.75">
      <c r="A381" s="292">
        <v>179</v>
      </c>
      <c r="B381" s="257">
        <v>122</v>
      </c>
      <c r="C381" s="257" t="s">
        <v>2680</v>
      </c>
      <c r="D381" s="257" t="s">
        <v>2681</v>
      </c>
      <c r="E381" s="291">
        <v>33335</v>
      </c>
      <c r="F381" s="289">
        <v>1991</v>
      </c>
      <c r="G381" s="290">
        <f t="shared" si="9"/>
        <v>19</v>
      </c>
      <c r="H381" s="257" t="s">
        <v>3713</v>
      </c>
      <c r="I381" s="257" t="s">
        <v>2673</v>
      </c>
      <c r="J381" s="257" t="s">
        <v>2093</v>
      </c>
      <c r="K381" s="257">
        <v>5</v>
      </c>
      <c r="L381" s="257">
        <v>0</v>
      </c>
      <c r="M381" s="257" t="s">
        <v>1103</v>
      </c>
      <c r="N381" s="257">
        <v>9</v>
      </c>
      <c r="O381" s="257" t="s">
        <v>2679</v>
      </c>
      <c r="P381" s="292" t="s">
        <v>2640</v>
      </c>
      <c r="Q381" s="257" t="s">
        <v>2682</v>
      </c>
      <c r="R381" s="246">
        <v>1</v>
      </c>
      <c r="S381" s="274">
        <v>0.032870370370370376</v>
      </c>
      <c r="T381" s="246"/>
      <c r="U381" s="260">
        <f>P381-S381</f>
        <v>0</v>
      </c>
    </row>
    <row r="382" spans="1:21" ht="12.75">
      <c r="A382" s="13">
        <v>22</v>
      </c>
      <c r="B382" s="8">
        <v>10</v>
      </c>
      <c r="C382" s="8" t="s">
        <v>268</v>
      </c>
      <c r="D382" s="8" t="s">
        <v>2146</v>
      </c>
      <c r="E382" s="288">
        <v>29352</v>
      </c>
      <c r="F382" s="293">
        <v>1980</v>
      </c>
      <c r="G382" s="290">
        <f t="shared" si="9"/>
        <v>30</v>
      </c>
      <c r="H382" s="8" t="s">
        <v>3713</v>
      </c>
      <c r="I382" s="8" t="s">
        <v>2147</v>
      </c>
      <c r="J382" s="8" t="s">
        <v>2050</v>
      </c>
      <c r="K382" s="8">
        <v>5</v>
      </c>
      <c r="L382" s="8">
        <v>19</v>
      </c>
      <c r="M382" s="8" t="s">
        <v>1104</v>
      </c>
      <c r="N382" s="8">
        <v>0</v>
      </c>
      <c r="O382" s="8" t="s">
        <v>2148</v>
      </c>
      <c r="P382" s="13" t="s">
        <v>2148</v>
      </c>
      <c r="Q382" s="8" t="s">
        <v>2149</v>
      </c>
      <c r="R382">
        <v>1</v>
      </c>
      <c r="S382" s="260">
        <v>0.02666666666666667</v>
      </c>
      <c r="U382" s="260">
        <f>P382-S382</f>
        <v>0</v>
      </c>
    </row>
    <row r="383" spans="1:22" s="246" customFormat="1" ht="12.75">
      <c r="A383" s="13">
        <v>342</v>
      </c>
      <c r="B383" s="8">
        <v>696</v>
      </c>
      <c r="C383" s="8" t="s">
        <v>270</v>
      </c>
      <c r="D383" s="8" t="s">
        <v>3194</v>
      </c>
      <c r="E383" s="288">
        <v>17102</v>
      </c>
      <c r="F383" s="290">
        <v>1946</v>
      </c>
      <c r="G383" s="290">
        <f t="shared" si="9"/>
        <v>64</v>
      </c>
      <c r="H383" s="8" t="s">
        <v>3713</v>
      </c>
      <c r="I383" s="8" t="s">
        <v>2132</v>
      </c>
      <c r="J383" s="8" t="s">
        <v>2395</v>
      </c>
      <c r="K383" s="8">
        <v>25</v>
      </c>
      <c r="L383" s="8">
        <v>321</v>
      </c>
      <c r="M383" s="8" t="s">
        <v>1104</v>
      </c>
      <c r="N383" s="8">
        <v>0</v>
      </c>
      <c r="O383" s="8" t="s">
        <v>3195</v>
      </c>
      <c r="P383" s="13" t="s">
        <v>3192</v>
      </c>
      <c r="Q383" s="8" t="s">
        <v>3196</v>
      </c>
      <c r="R383">
        <v>1</v>
      </c>
      <c r="S383" s="260">
        <v>0.03778935185185185</v>
      </c>
      <c r="T383" s="260">
        <f>P383-S383</f>
        <v>0</v>
      </c>
      <c r="U383"/>
      <c r="V383" s="263"/>
    </row>
    <row r="384" spans="1:20" ht="12.75">
      <c r="A384" s="13">
        <v>482</v>
      </c>
      <c r="B384" s="8">
        <v>645</v>
      </c>
      <c r="C384" s="8" t="s">
        <v>3679</v>
      </c>
      <c r="D384" s="8" t="s">
        <v>2198</v>
      </c>
      <c r="E384" s="288">
        <v>21950</v>
      </c>
      <c r="F384" s="290">
        <v>1960</v>
      </c>
      <c r="G384" s="290">
        <f t="shared" si="9"/>
        <v>50</v>
      </c>
      <c r="H384" s="8" t="s">
        <v>3713</v>
      </c>
      <c r="I384" s="8" t="s">
        <v>3680</v>
      </c>
      <c r="J384" s="8" t="s">
        <v>2137</v>
      </c>
      <c r="K384" s="8">
        <v>86</v>
      </c>
      <c r="L384" s="8">
        <v>425</v>
      </c>
      <c r="M384" s="8" t="s">
        <v>1104</v>
      </c>
      <c r="N384" s="8">
        <v>0</v>
      </c>
      <c r="O384" s="8" t="s">
        <v>3681</v>
      </c>
      <c r="P384" s="13" t="s">
        <v>3682</v>
      </c>
      <c r="Q384" s="8" t="s">
        <v>3683</v>
      </c>
      <c r="R384">
        <v>1</v>
      </c>
      <c r="S384" s="260">
        <v>0.05403935185185185</v>
      </c>
      <c r="T384" s="260">
        <f>P384-S384</f>
        <v>0</v>
      </c>
    </row>
    <row r="385" spans="1:21" ht="12.75">
      <c r="A385" s="13">
        <v>13</v>
      </c>
      <c r="B385" s="8">
        <v>358</v>
      </c>
      <c r="C385" s="8" t="s">
        <v>272</v>
      </c>
      <c r="D385" s="8" t="s">
        <v>2067</v>
      </c>
      <c r="E385" s="288">
        <v>25065</v>
      </c>
      <c r="F385" s="290">
        <v>1968</v>
      </c>
      <c r="G385" s="290">
        <f t="shared" si="9"/>
        <v>42</v>
      </c>
      <c r="H385" s="8" t="s">
        <v>3713</v>
      </c>
      <c r="I385" s="8" t="s">
        <v>2101</v>
      </c>
      <c r="J385" s="8" t="s">
        <v>2083</v>
      </c>
      <c r="K385" s="8">
        <v>2</v>
      </c>
      <c r="L385" s="8">
        <v>11</v>
      </c>
      <c r="M385" s="8" t="s">
        <v>1104</v>
      </c>
      <c r="N385" s="8">
        <v>0</v>
      </c>
      <c r="O385" s="8" t="s">
        <v>2102</v>
      </c>
      <c r="P385" s="13" t="s">
        <v>2103</v>
      </c>
      <c r="Q385" s="294" t="s">
        <v>2104</v>
      </c>
      <c r="R385">
        <v>1</v>
      </c>
      <c r="S385" s="260">
        <v>0.02584490740740741</v>
      </c>
      <c r="U385" s="260">
        <f>P385-S385</f>
        <v>0</v>
      </c>
    </row>
    <row r="386" spans="1:21" ht="12.75">
      <c r="A386" s="13">
        <v>127</v>
      </c>
      <c r="B386" s="8">
        <v>459</v>
      </c>
      <c r="C386" s="8" t="s">
        <v>274</v>
      </c>
      <c r="D386" s="8" t="s">
        <v>2198</v>
      </c>
      <c r="E386" s="288">
        <v>24824</v>
      </c>
      <c r="F386" s="290">
        <v>1967</v>
      </c>
      <c r="G386" s="290">
        <f t="shared" si="9"/>
        <v>43</v>
      </c>
      <c r="H386" s="8" t="s">
        <v>3713</v>
      </c>
      <c r="I386" s="8" t="s">
        <v>2524</v>
      </c>
      <c r="J386" s="8" t="s">
        <v>2083</v>
      </c>
      <c r="K386" s="8">
        <v>25</v>
      </c>
      <c r="L386" s="8">
        <v>119</v>
      </c>
      <c r="M386" s="8" t="s">
        <v>1104</v>
      </c>
      <c r="N386" s="8">
        <v>0</v>
      </c>
      <c r="O386" s="8" t="s">
        <v>2525</v>
      </c>
      <c r="P386" s="13" t="s">
        <v>2525</v>
      </c>
      <c r="Q386" s="8" t="s">
        <v>2526</v>
      </c>
      <c r="R386">
        <v>1</v>
      </c>
      <c r="S386" s="260">
        <v>0.03170138888888889</v>
      </c>
      <c r="U386" s="260">
        <f>P386-S386</f>
        <v>0</v>
      </c>
    </row>
    <row r="387" spans="1:21" ht="12.75">
      <c r="A387" s="13">
        <v>110</v>
      </c>
      <c r="B387" s="8">
        <v>62</v>
      </c>
      <c r="C387" s="8" t="s">
        <v>276</v>
      </c>
      <c r="D387" s="8" t="s">
        <v>2077</v>
      </c>
      <c r="E387" s="288">
        <v>21666</v>
      </c>
      <c r="F387" s="290">
        <v>1959</v>
      </c>
      <c r="G387" s="290">
        <f aca="true" t="shared" si="10" ref="G387:G450">2010-F387</f>
        <v>51</v>
      </c>
      <c r="H387" s="8" t="s">
        <v>3713</v>
      </c>
      <c r="I387" s="8" t="s">
        <v>2185</v>
      </c>
      <c r="J387" s="8" t="s">
        <v>2137</v>
      </c>
      <c r="K387" s="8">
        <v>20</v>
      </c>
      <c r="L387" s="8">
        <v>103</v>
      </c>
      <c r="M387" s="8" t="s">
        <v>1104</v>
      </c>
      <c r="N387" s="8">
        <v>0</v>
      </c>
      <c r="O387" s="8" t="s">
        <v>2466</v>
      </c>
      <c r="P387" s="13" t="s">
        <v>2467</v>
      </c>
      <c r="Q387" s="8" t="s">
        <v>2468</v>
      </c>
      <c r="R387">
        <v>1</v>
      </c>
      <c r="S387" s="260">
        <v>0.030833333333333334</v>
      </c>
      <c r="U387" s="260">
        <f>P387-S387</f>
        <v>0</v>
      </c>
    </row>
    <row r="388" spans="1:20" ht="12.75">
      <c r="A388" s="13">
        <v>406</v>
      </c>
      <c r="B388" s="8">
        <v>619</v>
      </c>
      <c r="C388" s="8" t="s">
        <v>280</v>
      </c>
      <c r="D388" s="8" t="s">
        <v>2252</v>
      </c>
      <c r="E388" s="288">
        <v>10959</v>
      </c>
      <c r="F388" s="290">
        <v>1930</v>
      </c>
      <c r="G388" s="290">
        <f t="shared" si="10"/>
        <v>80</v>
      </c>
      <c r="H388" s="8" t="s">
        <v>3713</v>
      </c>
      <c r="I388" s="8" t="s">
        <v>3408</v>
      </c>
      <c r="J388" s="8" t="s">
        <v>2665</v>
      </c>
      <c r="K388" s="8">
        <v>6</v>
      </c>
      <c r="L388" s="8">
        <v>376</v>
      </c>
      <c r="M388" s="8" t="s">
        <v>1104</v>
      </c>
      <c r="N388" s="8">
        <v>0</v>
      </c>
      <c r="O388" s="8" t="s">
        <v>3409</v>
      </c>
      <c r="P388" s="13" t="s">
        <v>3410</v>
      </c>
      <c r="Q388" s="8" t="s">
        <v>3411</v>
      </c>
      <c r="R388">
        <v>1</v>
      </c>
      <c r="S388" s="260">
        <v>0.04099537037037037</v>
      </c>
      <c r="T388" s="260">
        <f>P388-S388</f>
        <v>0</v>
      </c>
    </row>
    <row r="389" spans="1:22" s="246" customFormat="1" ht="12.75">
      <c r="A389" s="13">
        <v>369</v>
      </c>
      <c r="B389" s="8">
        <v>451</v>
      </c>
      <c r="C389" s="8" t="s">
        <v>285</v>
      </c>
      <c r="D389" s="8" t="s">
        <v>2778</v>
      </c>
      <c r="E389" s="288">
        <v>21304</v>
      </c>
      <c r="F389" s="290">
        <v>1958</v>
      </c>
      <c r="G389" s="290">
        <f t="shared" si="10"/>
        <v>52</v>
      </c>
      <c r="H389" s="8" t="s">
        <v>3713</v>
      </c>
      <c r="I389" s="8" t="s">
        <v>2185</v>
      </c>
      <c r="J389" s="8" t="s">
        <v>2137</v>
      </c>
      <c r="K389" s="8">
        <v>69</v>
      </c>
      <c r="L389" s="8">
        <v>345</v>
      </c>
      <c r="M389" s="8" t="s">
        <v>1104</v>
      </c>
      <c r="N389" s="8">
        <v>0</v>
      </c>
      <c r="O389" s="8" t="s">
        <v>3278</v>
      </c>
      <c r="P389" s="13" t="s">
        <v>3262</v>
      </c>
      <c r="Q389" s="8" t="s">
        <v>3134</v>
      </c>
      <c r="R389">
        <v>1</v>
      </c>
      <c r="S389" s="260">
        <v>0.03864583333333333</v>
      </c>
      <c r="T389" s="260">
        <f>P389-S389</f>
        <v>0</v>
      </c>
      <c r="U389"/>
      <c r="V389" s="263"/>
    </row>
    <row r="390" spans="1:20" ht="12.75">
      <c r="A390" s="13">
        <v>469</v>
      </c>
      <c r="B390" s="8">
        <v>233</v>
      </c>
      <c r="C390" s="8" t="s">
        <v>3630</v>
      </c>
      <c r="D390" s="8" t="s">
        <v>2416</v>
      </c>
      <c r="E390" s="288">
        <v>27094</v>
      </c>
      <c r="F390" s="289">
        <v>1974</v>
      </c>
      <c r="G390" s="290">
        <f t="shared" si="10"/>
        <v>36</v>
      </c>
      <c r="H390" s="8" t="s">
        <v>3713</v>
      </c>
      <c r="I390" s="8" t="s">
        <v>2809</v>
      </c>
      <c r="J390" s="8" t="s">
        <v>2050</v>
      </c>
      <c r="K390" s="8">
        <v>122</v>
      </c>
      <c r="L390" s="8">
        <v>417</v>
      </c>
      <c r="M390" s="8" t="s">
        <v>1104</v>
      </c>
      <c r="N390" s="8">
        <v>0</v>
      </c>
      <c r="O390" s="8" t="s">
        <v>3631</v>
      </c>
      <c r="P390" s="13" t="s">
        <v>3632</v>
      </c>
      <c r="Q390" s="8" t="s">
        <v>3633</v>
      </c>
      <c r="R390">
        <v>1</v>
      </c>
      <c r="S390" s="260">
        <v>0.046689814814814816</v>
      </c>
      <c r="T390" s="260">
        <f>P390-S390</f>
        <v>0</v>
      </c>
    </row>
    <row r="391" spans="1:22" s="246" customFormat="1" ht="12.75">
      <c r="A391" s="13">
        <v>367</v>
      </c>
      <c r="B391" s="8">
        <v>14</v>
      </c>
      <c r="C391" s="8" t="s">
        <v>286</v>
      </c>
      <c r="D391" s="8" t="s">
        <v>2106</v>
      </c>
      <c r="E391" s="288">
        <v>24850</v>
      </c>
      <c r="F391" s="290">
        <v>1968</v>
      </c>
      <c r="G391" s="290">
        <f t="shared" si="10"/>
        <v>42</v>
      </c>
      <c r="H391" s="8" t="s">
        <v>3713</v>
      </c>
      <c r="I391" s="8" t="s">
        <v>3080</v>
      </c>
      <c r="J391" s="8" t="s">
        <v>2083</v>
      </c>
      <c r="K391" s="8">
        <v>67</v>
      </c>
      <c r="L391" s="8">
        <v>343</v>
      </c>
      <c r="M391" s="8" t="s">
        <v>1104</v>
      </c>
      <c r="N391" s="8">
        <v>0</v>
      </c>
      <c r="O391" s="8" t="s">
        <v>3272</v>
      </c>
      <c r="P391" s="13" t="s">
        <v>3273</v>
      </c>
      <c r="Q391" s="8" t="s">
        <v>3102</v>
      </c>
      <c r="R391">
        <v>1</v>
      </c>
      <c r="S391" s="260">
        <v>0.038564814814814816</v>
      </c>
      <c r="T391" s="260">
        <f>P391-S391</f>
        <v>0</v>
      </c>
      <c r="U391"/>
      <c r="V391" s="263"/>
    </row>
    <row r="392" spans="1:21" ht="12.75">
      <c r="A392" s="13">
        <v>71</v>
      </c>
      <c r="B392" s="8">
        <v>22</v>
      </c>
      <c r="C392" s="8" t="s">
        <v>1584</v>
      </c>
      <c r="D392" s="8" t="s">
        <v>2077</v>
      </c>
      <c r="E392" s="288">
        <v>27206</v>
      </c>
      <c r="F392" s="290">
        <v>1974</v>
      </c>
      <c r="G392" s="290">
        <f t="shared" si="10"/>
        <v>36</v>
      </c>
      <c r="H392" s="8" t="s">
        <v>3713</v>
      </c>
      <c r="I392" s="8" t="s">
        <v>2333</v>
      </c>
      <c r="J392" s="8" t="s">
        <v>2050</v>
      </c>
      <c r="K392" s="8">
        <v>20</v>
      </c>
      <c r="L392" s="8">
        <v>66</v>
      </c>
      <c r="M392" s="8" t="s">
        <v>1104</v>
      </c>
      <c r="N392" s="8">
        <v>0</v>
      </c>
      <c r="O392" s="8" t="s">
        <v>2331</v>
      </c>
      <c r="P392" s="13" t="s">
        <v>2328</v>
      </c>
      <c r="Q392" s="8" t="s">
        <v>2334</v>
      </c>
      <c r="R392">
        <v>1</v>
      </c>
      <c r="S392" s="260">
        <v>0.02954861111111111</v>
      </c>
      <c r="U392" s="260">
        <f>P392-S392</f>
        <v>0</v>
      </c>
    </row>
    <row r="393" spans="1:20" ht="12.75">
      <c r="A393" s="13">
        <v>455</v>
      </c>
      <c r="B393" s="8">
        <v>553</v>
      </c>
      <c r="C393" s="8" t="s">
        <v>3582</v>
      </c>
      <c r="D393" s="8" t="s">
        <v>2178</v>
      </c>
      <c r="E393" s="288">
        <v>24344</v>
      </c>
      <c r="F393" s="289">
        <v>1966</v>
      </c>
      <c r="G393" s="290">
        <f t="shared" si="10"/>
        <v>44</v>
      </c>
      <c r="H393" s="8" t="s">
        <v>3713</v>
      </c>
      <c r="I393" s="8" t="s">
        <v>3583</v>
      </c>
      <c r="J393" s="8" t="s">
        <v>2083</v>
      </c>
      <c r="K393" s="8">
        <v>75</v>
      </c>
      <c r="L393" s="8">
        <v>408</v>
      </c>
      <c r="M393" s="8" t="s">
        <v>1104</v>
      </c>
      <c r="N393" s="8">
        <v>0</v>
      </c>
      <c r="O393" s="8" t="s">
        <v>3584</v>
      </c>
      <c r="P393" s="13" t="s">
        <v>3585</v>
      </c>
      <c r="Q393" s="8" t="s">
        <v>3586</v>
      </c>
      <c r="R393">
        <v>1</v>
      </c>
      <c r="S393" s="260">
        <v>0.045023148148148145</v>
      </c>
      <c r="T393" s="260">
        <f>P393-S393</f>
        <v>0</v>
      </c>
    </row>
    <row r="394" spans="1:20" ht="12.75">
      <c r="A394" s="13">
        <v>348</v>
      </c>
      <c r="B394" s="8">
        <v>388</v>
      </c>
      <c r="C394" s="8" t="s">
        <v>287</v>
      </c>
      <c r="D394" s="8" t="s">
        <v>2198</v>
      </c>
      <c r="E394" s="288">
        <v>17857</v>
      </c>
      <c r="F394" s="290">
        <v>1948</v>
      </c>
      <c r="G394" s="290">
        <f t="shared" si="10"/>
        <v>62</v>
      </c>
      <c r="H394" s="8" t="s">
        <v>3713</v>
      </c>
      <c r="I394" s="8" t="s">
        <v>2362</v>
      </c>
      <c r="J394" s="8" t="s">
        <v>2395</v>
      </c>
      <c r="K394" s="8">
        <v>27</v>
      </c>
      <c r="L394" s="8">
        <v>326</v>
      </c>
      <c r="M394" s="8" t="s">
        <v>1104</v>
      </c>
      <c r="N394" s="8">
        <v>0</v>
      </c>
      <c r="O394" s="8" t="s">
        <v>3211</v>
      </c>
      <c r="P394" s="13" t="s">
        <v>3203</v>
      </c>
      <c r="Q394" s="8" t="s">
        <v>3212</v>
      </c>
      <c r="R394">
        <v>1</v>
      </c>
      <c r="S394" s="260">
        <v>0.03783564814814815</v>
      </c>
      <c r="T394" s="260">
        <f>P394-S394</f>
        <v>0</v>
      </c>
    </row>
    <row r="395" spans="1:22" s="246" customFormat="1" ht="12.75">
      <c r="A395" s="13">
        <v>355</v>
      </c>
      <c r="B395" s="8">
        <v>389</v>
      </c>
      <c r="C395" s="8" t="s">
        <v>287</v>
      </c>
      <c r="D395" s="8" t="s">
        <v>2106</v>
      </c>
      <c r="E395" s="288">
        <v>27113</v>
      </c>
      <c r="F395" s="290">
        <v>1974</v>
      </c>
      <c r="G395" s="290">
        <f t="shared" si="10"/>
        <v>36</v>
      </c>
      <c r="H395" s="8" t="s">
        <v>3713</v>
      </c>
      <c r="I395" s="8" t="s">
        <v>2362</v>
      </c>
      <c r="J395" s="8" t="s">
        <v>2050</v>
      </c>
      <c r="K395" s="8">
        <v>92</v>
      </c>
      <c r="L395" s="8">
        <v>332</v>
      </c>
      <c r="M395" s="8" t="s">
        <v>1104</v>
      </c>
      <c r="N395" s="8">
        <v>0</v>
      </c>
      <c r="O395" s="8" t="s">
        <v>3231</v>
      </c>
      <c r="P395" s="13" t="s">
        <v>3233</v>
      </c>
      <c r="Q395" s="8" t="s">
        <v>3234</v>
      </c>
      <c r="R395">
        <v>1</v>
      </c>
      <c r="S395" s="260">
        <v>0.038148148148148146</v>
      </c>
      <c r="T395" s="260">
        <f>P395-S395</f>
        <v>0</v>
      </c>
      <c r="U395"/>
      <c r="V395" s="263"/>
    </row>
    <row r="396" spans="1:21" ht="12.75">
      <c r="A396" s="13">
        <v>150</v>
      </c>
      <c r="B396" s="8">
        <v>542</v>
      </c>
      <c r="C396" s="8" t="s">
        <v>2594</v>
      </c>
      <c r="D396" s="8" t="s">
        <v>2141</v>
      </c>
      <c r="E396" s="288">
        <v>32413</v>
      </c>
      <c r="F396" s="290">
        <v>1988</v>
      </c>
      <c r="G396" s="290">
        <f t="shared" si="10"/>
        <v>22</v>
      </c>
      <c r="H396" s="8" t="s">
        <v>3713</v>
      </c>
      <c r="I396" s="8" t="s">
        <v>2595</v>
      </c>
      <c r="J396" s="8" t="s">
        <v>2044</v>
      </c>
      <c r="K396" s="8">
        <v>38</v>
      </c>
      <c r="L396" s="8">
        <v>142</v>
      </c>
      <c r="M396" s="8" t="s">
        <v>1104</v>
      </c>
      <c r="N396" s="8">
        <v>0</v>
      </c>
      <c r="O396" s="8" t="s">
        <v>2596</v>
      </c>
      <c r="P396" s="13" t="s">
        <v>2584</v>
      </c>
      <c r="Q396" s="8" t="s">
        <v>2597</v>
      </c>
      <c r="R396">
        <v>1</v>
      </c>
      <c r="S396" s="260">
        <v>0.032326388888888884</v>
      </c>
      <c r="U396" s="260">
        <f>P396-S396</f>
        <v>0</v>
      </c>
    </row>
    <row r="397" spans="1:20" ht="12.75">
      <c r="A397" s="13">
        <v>303</v>
      </c>
      <c r="B397" s="8">
        <v>51</v>
      </c>
      <c r="C397" s="8" t="s">
        <v>288</v>
      </c>
      <c r="D397" s="8" t="s">
        <v>2966</v>
      </c>
      <c r="E397" s="288">
        <v>25586</v>
      </c>
      <c r="F397" s="290">
        <v>1970</v>
      </c>
      <c r="G397" s="290">
        <f t="shared" si="10"/>
        <v>40</v>
      </c>
      <c r="H397" s="8" t="s">
        <v>3713</v>
      </c>
      <c r="I397" s="8" t="s">
        <v>2291</v>
      </c>
      <c r="J397" s="8" t="s">
        <v>2083</v>
      </c>
      <c r="K397" s="8">
        <v>57</v>
      </c>
      <c r="L397" s="8">
        <v>285</v>
      </c>
      <c r="M397" s="8" t="s">
        <v>1104</v>
      </c>
      <c r="N397" s="8">
        <v>0</v>
      </c>
      <c r="O397" s="8" t="s">
        <v>3090</v>
      </c>
      <c r="P397" s="13" t="s">
        <v>3091</v>
      </c>
      <c r="Q397" s="8" t="s">
        <v>2821</v>
      </c>
      <c r="R397">
        <v>1</v>
      </c>
      <c r="S397" s="260">
        <v>0.03664351851851852</v>
      </c>
      <c r="T397" s="260">
        <f>P397-S397</f>
        <v>0</v>
      </c>
    </row>
    <row r="398" spans="1:20" ht="12.75">
      <c r="A398" s="13">
        <v>356</v>
      </c>
      <c r="B398" s="8">
        <v>602</v>
      </c>
      <c r="C398" s="8" t="s">
        <v>288</v>
      </c>
      <c r="D398" s="8" t="s">
        <v>2412</v>
      </c>
      <c r="E398" s="288">
        <v>22307</v>
      </c>
      <c r="F398" s="290">
        <v>1961</v>
      </c>
      <c r="G398" s="290">
        <f t="shared" si="10"/>
        <v>49</v>
      </c>
      <c r="H398" s="8" t="s">
        <v>3713</v>
      </c>
      <c r="I398" s="8" t="s">
        <v>3235</v>
      </c>
      <c r="J398" s="8" t="s">
        <v>2083</v>
      </c>
      <c r="K398" s="8">
        <v>66</v>
      </c>
      <c r="L398" s="8">
        <v>333</v>
      </c>
      <c r="M398" s="8" t="s">
        <v>1104</v>
      </c>
      <c r="N398" s="8">
        <v>0</v>
      </c>
      <c r="O398" s="8" t="s">
        <v>3236</v>
      </c>
      <c r="P398" s="13" t="s">
        <v>3236</v>
      </c>
      <c r="Q398" s="8" t="s">
        <v>3237</v>
      </c>
      <c r="R398">
        <v>1</v>
      </c>
      <c r="S398" s="260">
        <v>0.03833333333333334</v>
      </c>
      <c r="T398" s="260">
        <f>P398-S398</f>
        <v>0</v>
      </c>
    </row>
    <row r="399" spans="1:20" ht="12.75">
      <c r="A399" s="13">
        <v>331</v>
      </c>
      <c r="B399" s="8">
        <v>600</v>
      </c>
      <c r="C399" s="8" t="s">
        <v>3166</v>
      </c>
      <c r="D399" s="8" t="s">
        <v>2778</v>
      </c>
      <c r="E399" s="288">
        <v>31978</v>
      </c>
      <c r="F399" s="290">
        <v>1987</v>
      </c>
      <c r="G399" s="290">
        <f t="shared" si="10"/>
        <v>23</v>
      </c>
      <c r="H399" s="8" t="s">
        <v>3713</v>
      </c>
      <c r="I399" s="8" t="s">
        <v>2673</v>
      </c>
      <c r="J399" s="8" t="s">
        <v>2044</v>
      </c>
      <c r="K399" s="8">
        <v>76</v>
      </c>
      <c r="L399" s="8">
        <v>310</v>
      </c>
      <c r="M399" s="8" t="s">
        <v>1104</v>
      </c>
      <c r="N399" s="8">
        <v>0</v>
      </c>
      <c r="O399" s="8" t="s">
        <v>3167</v>
      </c>
      <c r="P399" s="13" t="s">
        <v>3168</v>
      </c>
      <c r="Q399" s="8" t="s">
        <v>2852</v>
      </c>
      <c r="R399">
        <v>1</v>
      </c>
      <c r="S399" s="260">
        <v>0.0375462962962963</v>
      </c>
      <c r="T399" s="260">
        <f>P399-S399</f>
        <v>0</v>
      </c>
    </row>
    <row r="400" spans="1:20" ht="12.75">
      <c r="A400" s="13">
        <v>296</v>
      </c>
      <c r="B400" s="8">
        <v>352</v>
      </c>
      <c r="C400" s="8" t="s">
        <v>1393</v>
      </c>
      <c r="D400" s="8" t="s">
        <v>2042</v>
      </c>
      <c r="E400" s="288">
        <v>21318</v>
      </c>
      <c r="F400" s="290">
        <v>1958</v>
      </c>
      <c r="G400" s="290">
        <f t="shared" si="10"/>
        <v>52</v>
      </c>
      <c r="H400" s="8" t="s">
        <v>3713</v>
      </c>
      <c r="I400" s="8" t="s">
        <v>3065</v>
      </c>
      <c r="J400" s="8" t="s">
        <v>2137</v>
      </c>
      <c r="K400" s="8">
        <v>55</v>
      </c>
      <c r="L400" s="8">
        <v>278</v>
      </c>
      <c r="M400" s="8" t="s">
        <v>1104</v>
      </c>
      <c r="N400" s="8">
        <v>0</v>
      </c>
      <c r="O400" s="8" t="s">
        <v>3066</v>
      </c>
      <c r="P400" s="13" t="s">
        <v>3067</v>
      </c>
      <c r="Q400" s="8" t="s">
        <v>3068</v>
      </c>
      <c r="R400">
        <v>1</v>
      </c>
      <c r="S400" s="260">
        <v>0.036412037037037034</v>
      </c>
      <c r="T400" s="260">
        <f>P400-S400</f>
        <v>0</v>
      </c>
    </row>
    <row r="401" spans="1:21" ht="12.75">
      <c r="A401" s="13">
        <v>32</v>
      </c>
      <c r="B401" s="8">
        <v>235</v>
      </c>
      <c r="C401" s="8" t="s">
        <v>1511</v>
      </c>
      <c r="D401" s="8" t="s">
        <v>2118</v>
      </c>
      <c r="E401" s="288">
        <v>18655</v>
      </c>
      <c r="F401" s="290">
        <v>1951</v>
      </c>
      <c r="G401" s="290">
        <f t="shared" si="10"/>
        <v>59</v>
      </c>
      <c r="H401" s="8" t="s">
        <v>3713</v>
      </c>
      <c r="I401" s="8" t="s">
        <v>2179</v>
      </c>
      <c r="J401" s="8" t="s">
        <v>2137</v>
      </c>
      <c r="K401" s="8">
        <v>3</v>
      </c>
      <c r="L401" s="8">
        <v>29</v>
      </c>
      <c r="M401" s="8" t="s">
        <v>1104</v>
      </c>
      <c r="N401" s="8">
        <v>0</v>
      </c>
      <c r="O401" s="8" t="s">
        <v>2188</v>
      </c>
      <c r="P401" s="13" t="s">
        <v>2189</v>
      </c>
      <c r="Q401" s="8" t="s">
        <v>2190</v>
      </c>
      <c r="R401">
        <v>1</v>
      </c>
      <c r="S401" s="260">
        <v>0.0275</v>
      </c>
      <c r="U401" s="260">
        <f>P401-S401</f>
        <v>0</v>
      </c>
    </row>
    <row r="402" spans="1:21" ht="12.75">
      <c r="A402" s="13">
        <v>131</v>
      </c>
      <c r="B402" s="8">
        <v>571</v>
      </c>
      <c r="C402" s="8" t="s">
        <v>295</v>
      </c>
      <c r="D402" s="8" t="s">
        <v>2537</v>
      </c>
      <c r="E402" s="288">
        <v>22188</v>
      </c>
      <c r="F402" s="290">
        <v>1960</v>
      </c>
      <c r="G402" s="290">
        <f t="shared" si="10"/>
        <v>50</v>
      </c>
      <c r="H402" s="8" t="s">
        <v>3713</v>
      </c>
      <c r="I402" s="8" t="s">
        <v>2163</v>
      </c>
      <c r="J402" s="8" t="s">
        <v>2137</v>
      </c>
      <c r="K402" s="8">
        <v>23</v>
      </c>
      <c r="L402" s="8">
        <v>123</v>
      </c>
      <c r="M402" s="8" t="s">
        <v>1104</v>
      </c>
      <c r="N402" s="8">
        <v>0</v>
      </c>
      <c r="O402" s="8" t="s">
        <v>2538</v>
      </c>
      <c r="P402" s="13" t="s">
        <v>2539</v>
      </c>
      <c r="Q402" s="8" t="s">
        <v>2540</v>
      </c>
      <c r="R402">
        <v>1</v>
      </c>
      <c r="S402" s="260">
        <v>0.03172453703703703</v>
      </c>
      <c r="U402" s="260">
        <f>P402-S402</f>
        <v>0</v>
      </c>
    </row>
    <row r="403" spans="1:21" ht="12.75">
      <c r="A403" s="13">
        <v>83</v>
      </c>
      <c r="B403" s="8">
        <v>20</v>
      </c>
      <c r="C403" s="8" t="s">
        <v>297</v>
      </c>
      <c r="D403" s="8" t="s">
        <v>1614</v>
      </c>
      <c r="E403" s="288">
        <v>25409</v>
      </c>
      <c r="F403" s="290">
        <v>1969</v>
      </c>
      <c r="G403" s="290">
        <f t="shared" si="10"/>
        <v>41</v>
      </c>
      <c r="H403" s="8" t="s">
        <v>3713</v>
      </c>
      <c r="I403" s="8" t="s">
        <v>2072</v>
      </c>
      <c r="J403" s="8" t="s">
        <v>2083</v>
      </c>
      <c r="K403" s="8">
        <v>17</v>
      </c>
      <c r="L403" s="8">
        <v>78</v>
      </c>
      <c r="M403" s="8" t="s">
        <v>1104</v>
      </c>
      <c r="N403" s="8">
        <v>0</v>
      </c>
      <c r="O403" s="8" t="s">
        <v>2371</v>
      </c>
      <c r="P403" s="13" t="s">
        <v>2372</v>
      </c>
      <c r="Q403" s="8" t="s">
        <v>2373</v>
      </c>
      <c r="R403">
        <v>1</v>
      </c>
      <c r="S403" s="260">
        <v>0.02990740740740741</v>
      </c>
      <c r="U403" s="260">
        <f>P403-S403</f>
        <v>0</v>
      </c>
    </row>
    <row r="404" spans="1:21" ht="12.75">
      <c r="A404" s="13">
        <v>107</v>
      </c>
      <c r="B404" s="8">
        <v>299</v>
      </c>
      <c r="C404" s="8" t="s">
        <v>1397</v>
      </c>
      <c r="D404" s="8" t="s">
        <v>2248</v>
      </c>
      <c r="E404" s="288">
        <v>30510</v>
      </c>
      <c r="F404" s="290">
        <v>1983</v>
      </c>
      <c r="G404" s="290">
        <f t="shared" si="10"/>
        <v>27</v>
      </c>
      <c r="H404" s="8" t="s">
        <v>3713</v>
      </c>
      <c r="I404" s="8" t="s">
        <v>2457</v>
      </c>
      <c r="J404" s="8" t="s">
        <v>2044</v>
      </c>
      <c r="K404" s="8">
        <v>29</v>
      </c>
      <c r="L404" s="8">
        <v>100</v>
      </c>
      <c r="M404" s="8" t="s">
        <v>1104</v>
      </c>
      <c r="N404" s="8">
        <v>0</v>
      </c>
      <c r="O404" s="8" t="s">
        <v>2458</v>
      </c>
      <c r="P404" s="13" t="s">
        <v>2458</v>
      </c>
      <c r="Q404" s="8" t="s">
        <v>2459</v>
      </c>
      <c r="R404">
        <v>1</v>
      </c>
      <c r="S404" s="260">
        <v>0.030752314814814816</v>
      </c>
      <c r="U404" s="260">
        <f>P404-S404</f>
        <v>0</v>
      </c>
    </row>
    <row r="405" spans="1:21" ht="12.75">
      <c r="A405" s="13">
        <v>135</v>
      </c>
      <c r="B405" s="8">
        <v>277</v>
      </c>
      <c r="C405" s="8" t="s">
        <v>1397</v>
      </c>
      <c r="D405" s="8" t="s">
        <v>2141</v>
      </c>
      <c r="E405" s="288">
        <v>33481</v>
      </c>
      <c r="F405" s="290">
        <v>1991</v>
      </c>
      <c r="G405" s="290">
        <f t="shared" si="10"/>
        <v>19</v>
      </c>
      <c r="H405" s="8" t="s">
        <v>3713</v>
      </c>
      <c r="I405" s="8" t="s">
        <v>2457</v>
      </c>
      <c r="J405" s="8" t="s">
        <v>2044</v>
      </c>
      <c r="K405" s="8">
        <v>35</v>
      </c>
      <c r="L405" s="8">
        <v>127</v>
      </c>
      <c r="M405" s="8" t="s">
        <v>1104</v>
      </c>
      <c r="N405" s="8">
        <v>0</v>
      </c>
      <c r="O405" s="8" t="s">
        <v>2546</v>
      </c>
      <c r="P405" s="13" t="s">
        <v>2546</v>
      </c>
      <c r="Q405" s="8" t="s">
        <v>2547</v>
      </c>
      <c r="R405">
        <v>1</v>
      </c>
      <c r="S405" s="260">
        <v>0.03194444444444445</v>
      </c>
      <c r="U405" s="260">
        <f>P405-S405</f>
        <v>0</v>
      </c>
    </row>
    <row r="406" spans="1:20" ht="12.75">
      <c r="A406" s="13">
        <v>460</v>
      </c>
      <c r="B406" s="8">
        <v>278</v>
      </c>
      <c r="C406" s="8" t="s">
        <v>1397</v>
      </c>
      <c r="D406" s="8" t="s">
        <v>2198</v>
      </c>
      <c r="E406" s="288">
        <v>31325</v>
      </c>
      <c r="F406" s="290">
        <v>1985</v>
      </c>
      <c r="G406" s="290">
        <f t="shared" si="10"/>
        <v>25</v>
      </c>
      <c r="H406" s="8" t="s">
        <v>3713</v>
      </c>
      <c r="I406" s="8" t="s">
        <v>2457</v>
      </c>
      <c r="J406" s="8" t="s">
        <v>2044</v>
      </c>
      <c r="K406" s="8">
        <v>94</v>
      </c>
      <c r="L406" s="8">
        <v>412</v>
      </c>
      <c r="M406" s="8" t="s">
        <v>1104</v>
      </c>
      <c r="N406" s="8">
        <v>0</v>
      </c>
      <c r="O406" s="8" t="s">
        <v>3603</v>
      </c>
      <c r="P406" s="13" t="s">
        <v>3603</v>
      </c>
      <c r="Q406" s="8" t="s">
        <v>3604</v>
      </c>
      <c r="R406">
        <v>1</v>
      </c>
      <c r="S406" s="260">
        <v>0.04572916666666666</v>
      </c>
      <c r="T406" s="260">
        <f>P406-S406</f>
        <v>0</v>
      </c>
    </row>
    <row r="407" spans="1:21" ht="12.75">
      <c r="A407" s="13">
        <v>178</v>
      </c>
      <c r="B407" s="8">
        <v>110</v>
      </c>
      <c r="C407" s="8" t="s">
        <v>1715</v>
      </c>
      <c r="D407" s="8" t="s">
        <v>2399</v>
      </c>
      <c r="E407" s="288">
        <v>20361</v>
      </c>
      <c r="F407" s="290">
        <v>1955</v>
      </c>
      <c r="G407" s="290">
        <f t="shared" si="10"/>
        <v>55</v>
      </c>
      <c r="H407" s="8" t="s">
        <v>3713</v>
      </c>
      <c r="I407" s="8" t="s">
        <v>2342</v>
      </c>
      <c r="J407" s="8" t="s">
        <v>2137</v>
      </c>
      <c r="K407" s="8">
        <v>30</v>
      </c>
      <c r="L407" s="8">
        <v>170</v>
      </c>
      <c r="M407" s="8" t="s">
        <v>1104</v>
      </c>
      <c r="N407" s="8">
        <v>0</v>
      </c>
      <c r="O407" s="8" t="s">
        <v>2679</v>
      </c>
      <c r="P407" s="13" t="s">
        <v>2670</v>
      </c>
      <c r="Q407" s="8" t="s">
        <v>2659</v>
      </c>
      <c r="R407">
        <v>1</v>
      </c>
      <c r="S407" s="260">
        <v>0.03302083333333333</v>
      </c>
      <c r="U407" s="260">
        <f>P407-S407</f>
        <v>0</v>
      </c>
    </row>
    <row r="408" spans="1:21" ht="12.75">
      <c r="A408" s="292">
        <v>480</v>
      </c>
      <c r="B408" s="257">
        <v>426</v>
      </c>
      <c r="C408" s="257" t="s">
        <v>3672</v>
      </c>
      <c r="D408" s="257" t="s">
        <v>2840</v>
      </c>
      <c r="E408" s="291">
        <v>34190</v>
      </c>
      <c r="F408" s="289">
        <v>1993</v>
      </c>
      <c r="G408" s="290">
        <f t="shared" si="10"/>
        <v>17</v>
      </c>
      <c r="H408" s="257" t="s">
        <v>3713</v>
      </c>
      <c r="I408" s="257" t="s">
        <v>2583</v>
      </c>
      <c r="J408" s="257" t="s">
        <v>2093</v>
      </c>
      <c r="K408" s="257">
        <v>16</v>
      </c>
      <c r="L408" s="257">
        <v>0</v>
      </c>
      <c r="M408" s="257" t="s">
        <v>1103</v>
      </c>
      <c r="N408" s="257">
        <v>56</v>
      </c>
      <c r="O408" s="257" t="s">
        <v>3673</v>
      </c>
      <c r="P408" s="292" t="s">
        <v>3674</v>
      </c>
      <c r="Q408" s="257" t="s">
        <v>3675</v>
      </c>
      <c r="R408" s="246">
        <v>1</v>
      </c>
      <c r="S408" s="274">
        <v>0.05236111111111111</v>
      </c>
      <c r="T408" s="260">
        <f>P408-S408</f>
        <v>0</v>
      </c>
      <c r="U408" s="246"/>
    </row>
    <row r="409" spans="1:22" s="246" customFormat="1" ht="12.75">
      <c r="A409" s="13">
        <v>190</v>
      </c>
      <c r="B409" s="8">
        <v>648</v>
      </c>
      <c r="C409" s="8" t="s">
        <v>2712</v>
      </c>
      <c r="D409" s="8" t="s">
        <v>2412</v>
      </c>
      <c r="E409" s="288">
        <v>29200</v>
      </c>
      <c r="F409" s="290">
        <v>1979</v>
      </c>
      <c r="G409" s="290">
        <f t="shared" si="10"/>
        <v>31</v>
      </c>
      <c r="H409" s="8" t="s">
        <v>3713</v>
      </c>
      <c r="I409" s="8" t="s">
        <v>2440</v>
      </c>
      <c r="J409" s="8" t="s">
        <v>2050</v>
      </c>
      <c r="K409" s="8">
        <v>55</v>
      </c>
      <c r="L409" s="8">
        <v>181</v>
      </c>
      <c r="M409" s="8" t="s">
        <v>1104</v>
      </c>
      <c r="N409" s="8">
        <v>0</v>
      </c>
      <c r="O409" s="8" t="s">
        <v>2713</v>
      </c>
      <c r="P409" s="13" t="s">
        <v>2714</v>
      </c>
      <c r="Q409" s="8" t="s">
        <v>2715</v>
      </c>
      <c r="R409">
        <v>1</v>
      </c>
      <c r="S409" s="260">
        <v>0.03335648148148148</v>
      </c>
      <c r="T409"/>
      <c r="U409" s="260">
        <f>P409-S409</f>
        <v>0</v>
      </c>
      <c r="V409" s="263"/>
    </row>
    <row r="410" spans="1:22" s="246" customFormat="1" ht="12.75">
      <c r="A410" s="13">
        <v>409</v>
      </c>
      <c r="B410" s="8">
        <v>464</v>
      </c>
      <c r="C410" s="8" t="s">
        <v>1401</v>
      </c>
      <c r="D410" s="8" t="s">
        <v>3034</v>
      </c>
      <c r="E410" s="288">
        <v>21520</v>
      </c>
      <c r="F410" s="290">
        <v>1958</v>
      </c>
      <c r="G410" s="290">
        <f t="shared" si="10"/>
        <v>52</v>
      </c>
      <c r="H410" s="8" t="s">
        <v>250</v>
      </c>
      <c r="I410" s="8" t="s">
        <v>3421</v>
      </c>
      <c r="J410" s="8" t="s">
        <v>2137</v>
      </c>
      <c r="K410" s="8">
        <v>75</v>
      </c>
      <c r="L410" s="8">
        <v>377</v>
      </c>
      <c r="M410" s="8" t="s">
        <v>1104</v>
      </c>
      <c r="N410" s="8">
        <v>0</v>
      </c>
      <c r="O410" s="8" t="s">
        <v>3422</v>
      </c>
      <c r="P410" s="13" t="s">
        <v>3423</v>
      </c>
      <c r="Q410" s="8" t="s">
        <v>3250</v>
      </c>
      <c r="R410">
        <v>1</v>
      </c>
      <c r="S410" s="260">
        <v>0.04133101851851852</v>
      </c>
      <c r="T410" s="260">
        <f>P410-S410</f>
        <v>0</v>
      </c>
      <c r="U410"/>
      <c r="V410" s="263"/>
    </row>
    <row r="411" spans="1:20" ht="12.75">
      <c r="A411" s="13">
        <v>386</v>
      </c>
      <c r="B411" s="8">
        <v>107</v>
      </c>
      <c r="C411" s="8" t="s">
        <v>3325</v>
      </c>
      <c r="D411" s="8" t="s">
        <v>2131</v>
      </c>
      <c r="E411" s="288">
        <v>31026</v>
      </c>
      <c r="F411" s="290">
        <v>1984</v>
      </c>
      <c r="G411" s="290">
        <f t="shared" si="10"/>
        <v>26</v>
      </c>
      <c r="H411" s="8" t="s">
        <v>3713</v>
      </c>
      <c r="I411" s="8" t="s">
        <v>2179</v>
      </c>
      <c r="J411" s="8" t="s">
        <v>2044</v>
      </c>
      <c r="K411" s="8">
        <v>85</v>
      </c>
      <c r="L411" s="8">
        <v>359</v>
      </c>
      <c r="M411" s="8" t="s">
        <v>1104</v>
      </c>
      <c r="N411" s="8">
        <v>0</v>
      </c>
      <c r="O411" s="8" t="s">
        <v>3326</v>
      </c>
      <c r="P411" s="13" t="s">
        <v>3324</v>
      </c>
      <c r="Q411" s="8" t="s">
        <v>3327</v>
      </c>
      <c r="R411">
        <v>1</v>
      </c>
      <c r="S411" s="274">
        <v>0.0396875</v>
      </c>
      <c r="T411" s="260">
        <f>P411-S411</f>
        <v>0</v>
      </c>
    </row>
    <row r="412" spans="1:20" ht="12.75">
      <c r="A412" s="13">
        <v>287</v>
      </c>
      <c r="B412" s="8">
        <v>550</v>
      </c>
      <c r="C412" s="8" t="s">
        <v>3033</v>
      </c>
      <c r="D412" s="8" t="s">
        <v>3034</v>
      </c>
      <c r="E412" s="288">
        <v>19147</v>
      </c>
      <c r="F412" s="290">
        <v>1952</v>
      </c>
      <c r="G412" s="290">
        <f t="shared" si="10"/>
        <v>58</v>
      </c>
      <c r="H412" s="8" t="s">
        <v>3713</v>
      </c>
      <c r="I412" s="8" t="s">
        <v>2119</v>
      </c>
      <c r="J412" s="8" t="s">
        <v>2137</v>
      </c>
      <c r="K412" s="8">
        <v>52</v>
      </c>
      <c r="L412" s="8">
        <v>270</v>
      </c>
      <c r="M412" s="8" t="s">
        <v>1104</v>
      </c>
      <c r="N412" s="8">
        <v>0</v>
      </c>
      <c r="O412" s="8" t="s">
        <v>3035</v>
      </c>
      <c r="P412" s="13" t="s">
        <v>3036</v>
      </c>
      <c r="Q412" s="8" t="s">
        <v>3037</v>
      </c>
      <c r="R412">
        <v>1</v>
      </c>
      <c r="S412" s="260">
        <v>0.036006944444444446</v>
      </c>
      <c r="T412" s="260">
        <f>P412-S412</f>
        <v>0</v>
      </c>
    </row>
    <row r="413" spans="1:21" ht="12.75">
      <c r="A413" s="13">
        <v>79</v>
      </c>
      <c r="B413" s="8">
        <v>551</v>
      </c>
      <c r="C413" s="8" t="s">
        <v>2357</v>
      </c>
      <c r="D413" s="8" t="s">
        <v>2067</v>
      </c>
      <c r="E413" s="288">
        <v>24882</v>
      </c>
      <c r="F413" s="290">
        <v>1968</v>
      </c>
      <c r="G413" s="290">
        <f t="shared" si="10"/>
        <v>42</v>
      </c>
      <c r="H413" s="8" t="s">
        <v>3713</v>
      </c>
      <c r="I413" s="8" t="s">
        <v>2238</v>
      </c>
      <c r="J413" s="8" t="s">
        <v>2083</v>
      </c>
      <c r="K413" s="8">
        <v>16</v>
      </c>
      <c r="L413" s="8">
        <v>74</v>
      </c>
      <c r="M413" s="8" t="s">
        <v>1104</v>
      </c>
      <c r="N413" s="8">
        <v>0</v>
      </c>
      <c r="O413" s="8" t="s">
        <v>2358</v>
      </c>
      <c r="P413" s="13" t="s">
        <v>2359</v>
      </c>
      <c r="Q413" s="8" t="s">
        <v>2360</v>
      </c>
      <c r="R413">
        <v>1</v>
      </c>
      <c r="S413" s="260">
        <v>0.029791666666666664</v>
      </c>
      <c r="U413" s="260">
        <f>P413-S413</f>
        <v>0</v>
      </c>
    </row>
    <row r="414" spans="1:21" ht="12.75">
      <c r="A414" s="292">
        <v>476</v>
      </c>
      <c r="B414" s="257">
        <v>263</v>
      </c>
      <c r="C414" s="257" t="s">
        <v>3656</v>
      </c>
      <c r="D414" s="257" t="s">
        <v>3657</v>
      </c>
      <c r="E414" s="291">
        <v>28297</v>
      </c>
      <c r="F414" s="289">
        <v>1977</v>
      </c>
      <c r="G414" s="290">
        <f t="shared" si="10"/>
        <v>33</v>
      </c>
      <c r="H414" s="257" t="s">
        <v>3713</v>
      </c>
      <c r="I414" s="257" t="s">
        <v>3658</v>
      </c>
      <c r="J414" s="257" t="s">
        <v>2232</v>
      </c>
      <c r="K414" s="257">
        <v>21</v>
      </c>
      <c r="L414" s="257">
        <v>0</v>
      </c>
      <c r="M414" s="257" t="s">
        <v>1103</v>
      </c>
      <c r="N414" s="257">
        <v>54</v>
      </c>
      <c r="O414" s="257" t="s">
        <v>3659</v>
      </c>
      <c r="P414" s="292" t="s">
        <v>3660</v>
      </c>
      <c r="Q414" s="257" t="s">
        <v>3661</v>
      </c>
      <c r="R414" s="246">
        <v>1</v>
      </c>
      <c r="S414" s="274">
        <v>0.0487037037037037</v>
      </c>
      <c r="T414" s="260">
        <f>P414-S414</f>
        <v>0</v>
      </c>
      <c r="U414" s="246"/>
    </row>
    <row r="415" spans="1:21" ht="12.75">
      <c r="A415" s="13">
        <v>218</v>
      </c>
      <c r="B415" s="8">
        <v>438</v>
      </c>
      <c r="C415" s="8" t="s">
        <v>2791</v>
      </c>
      <c r="D415" s="8" t="s">
        <v>2081</v>
      </c>
      <c r="E415" s="288">
        <v>18216</v>
      </c>
      <c r="F415" s="290">
        <v>1949</v>
      </c>
      <c r="G415" s="290">
        <f t="shared" si="10"/>
        <v>61</v>
      </c>
      <c r="H415" s="8" t="s">
        <v>3713</v>
      </c>
      <c r="I415" s="8" t="s">
        <v>2194</v>
      </c>
      <c r="J415" s="8" t="s">
        <v>2395</v>
      </c>
      <c r="K415" s="8">
        <v>11</v>
      </c>
      <c r="L415" s="8">
        <v>209</v>
      </c>
      <c r="M415" s="8" t="s">
        <v>1104</v>
      </c>
      <c r="N415" s="8">
        <v>0</v>
      </c>
      <c r="O415" s="8" t="s">
        <v>2792</v>
      </c>
      <c r="P415" s="13" t="s">
        <v>2793</v>
      </c>
      <c r="Q415" s="8" t="s">
        <v>2794</v>
      </c>
      <c r="R415">
        <v>1</v>
      </c>
      <c r="S415" s="260">
        <v>0.03425925925925926</v>
      </c>
      <c r="U415" s="260">
        <f>P415-S415</f>
        <v>0</v>
      </c>
    </row>
    <row r="416" spans="1:21" ht="12.75">
      <c r="A416" s="8">
        <v>213</v>
      </c>
      <c r="B416" s="8">
        <v>209</v>
      </c>
      <c r="C416" s="8" t="s">
        <v>302</v>
      </c>
      <c r="D416" s="8" t="s">
        <v>2158</v>
      </c>
      <c r="E416" s="288">
        <v>30124</v>
      </c>
      <c r="F416" s="290">
        <v>1982</v>
      </c>
      <c r="G416" s="290">
        <f t="shared" si="10"/>
        <v>28</v>
      </c>
      <c r="H416" s="8" t="s">
        <v>3713</v>
      </c>
      <c r="I416" s="8" t="s">
        <v>2179</v>
      </c>
      <c r="J416" s="8" t="s">
        <v>2044</v>
      </c>
      <c r="K416" s="8">
        <v>51</v>
      </c>
      <c r="L416" s="8">
        <v>204</v>
      </c>
      <c r="M416" s="8" t="s">
        <v>1104</v>
      </c>
      <c r="N416" s="8">
        <v>0</v>
      </c>
      <c r="O416" s="8" t="s">
        <v>2776</v>
      </c>
      <c r="P416" s="13" t="s">
        <v>2777</v>
      </c>
      <c r="Q416" s="8" t="s">
        <v>2545</v>
      </c>
      <c r="R416">
        <v>1</v>
      </c>
      <c r="S416" s="260">
        <v>0.03408564814814815</v>
      </c>
      <c r="U416" s="260">
        <f>P416-S416</f>
        <v>0</v>
      </c>
    </row>
    <row r="417" spans="1:22" s="246" customFormat="1" ht="12.75">
      <c r="A417" s="257">
        <v>316</v>
      </c>
      <c r="B417" s="257">
        <v>152</v>
      </c>
      <c r="C417" s="257" t="s">
        <v>302</v>
      </c>
      <c r="D417" s="257" t="s">
        <v>3127</v>
      </c>
      <c r="E417" s="291">
        <v>25685</v>
      </c>
      <c r="F417" s="289">
        <v>1970</v>
      </c>
      <c r="G417" s="290">
        <f t="shared" si="10"/>
        <v>40</v>
      </c>
      <c r="H417" s="257" t="s">
        <v>3713</v>
      </c>
      <c r="I417" s="257" t="s">
        <v>2394</v>
      </c>
      <c r="J417" s="257" t="s">
        <v>2098</v>
      </c>
      <c r="K417" s="257">
        <v>4</v>
      </c>
      <c r="L417" s="257">
        <v>0</v>
      </c>
      <c r="M417" s="257" t="s">
        <v>1103</v>
      </c>
      <c r="N417" s="257">
        <v>19</v>
      </c>
      <c r="O417" s="257" t="s">
        <v>3128</v>
      </c>
      <c r="P417" s="292" t="s">
        <v>3108</v>
      </c>
      <c r="Q417" s="257" t="s">
        <v>3129</v>
      </c>
      <c r="R417" s="246">
        <v>1</v>
      </c>
      <c r="S417" s="274">
        <v>0.036875</v>
      </c>
      <c r="T417" s="260">
        <f>P417-S417</f>
        <v>0</v>
      </c>
      <c r="V417" s="263"/>
    </row>
    <row r="418" spans="1:21" ht="12.75">
      <c r="A418" s="8">
        <v>189</v>
      </c>
      <c r="B418" s="8">
        <v>420</v>
      </c>
      <c r="C418" s="8" t="s">
        <v>1833</v>
      </c>
      <c r="D418" s="8" t="s">
        <v>2704</v>
      </c>
      <c r="E418" s="288">
        <v>21188</v>
      </c>
      <c r="F418" s="290">
        <v>1958</v>
      </c>
      <c r="G418" s="290">
        <f t="shared" si="10"/>
        <v>52</v>
      </c>
      <c r="H418" s="8" t="s">
        <v>3713</v>
      </c>
      <c r="I418" s="8" t="s">
        <v>2151</v>
      </c>
      <c r="J418" s="8" t="s">
        <v>2137</v>
      </c>
      <c r="K418" s="8">
        <v>34</v>
      </c>
      <c r="L418" s="8">
        <v>180</v>
      </c>
      <c r="M418" s="8" t="s">
        <v>1104</v>
      </c>
      <c r="N418" s="8">
        <v>0</v>
      </c>
      <c r="O418" s="8" t="s">
        <v>2710</v>
      </c>
      <c r="P418" s="13" t="s">
        <v>2706</v>
      </c>
      <c r="Q418" s="8" t="s">
        <v>2711</v>
      </c>
      <c r="R418">
        <v>1</v>
      </c>
      <c r="S418" s="260">
        <v>0.033368055555555554</v>
      </c>
      <c r="U418" s="260">
        <f>P418-S418</f>
        <v>0</v>
      </c>
    </row>
    <row r="419" spans="1:21" ht="12.75">
      <c r="A419" s="13">
        <v>41</v>
      </c>
      <c r="B419" s="8">
        <v>285</v>
      </c>
      <c r="C419" s="8" t="s">
        <v>2226</v>
      </c>
      <c r="D419" s="8" t="s">
        <v>2191</v>
      </c>
      <c r="E419" s="288">
        <v>33433</v>
      </c>
      <c r="F419" s="290">
        <v>1991</v>
      </c>
      <c r="G419" s="290">
        <f t="shared" si="10"/>
        <v>19</v>
      </c>
      <c r="H419" s="8" t="s">
        <v>3713</v>
      </c>
      <c r="I419" s="8" t="s">
        <v>2227</v>
      </c>
      <c r="J419" s="8" t="s">
        <v>2044</v>
      </c>
      <c r="K419" s="8">
        <v>13</v>
      </c>
      <c r="L419" s="8">
        <v>37</v>
      </c>
      <c r="M419" s="8" t="s">
        <v>1104</v>
      </c>
      <c r="N419" s="8">
        <v>0</v>
      </c>
      <c r="O419" s="8" t="s">
        <v>2228</v>
      </c>
      <c r="P419" s="13" t="s">
        <v>2228</v>
      </c>
      <c r="Q419" s="8" t="s">
        <v>2229</v>
      </c>
      <c r="R419">
        <v>1</v>
      </c>
      <c r="S419" s="260">
        <v>0.028078703703703703</v>
      </c>
      <c r="U419" s="260">
        <f>P419-S419</f>
        <v>0</v>
      </c>
    </row>
    <row r="420" spans="1:22" s="246" customFormat="1" ht="12.75">
      <c r="A420" s="13">
        <v>78</v>
      </c>
      <c r="B420" s="8">
        <v>360</v>
      </c>
      <c r="C420" s="8" t="s">
        <v>2353</v>
      </c>
      <c r="D420" s="8" t="s">
        <v>1142</v>
      </c>
      <c r="E420" s="288">
        <v>29519</v>
      </c>
      <c r="F420" s="290">
        <v>1980</v>
      </c>
      <c r="G420" s="290">
        <f t="shared" si="10"/>
        <v>30</v>
      </c>
      <c r="H420" s="8" t="s">
        <v>3713</v>
      </c>
      <c r="I420" s="8" t="s">
        <v>2354</v>
      </c>
      <c r="J420" s="8" t="s">
        <v>2050</v>
      </c>
      <c r="K420" s="8">
        <v>24</v>
      </c>
      <c r="L420" s="8">
        <v>73</v>
      </c>
      <c r="M420" s="8" t="s">
        <v>1104</v>
      </c>
      <c r="N420" s="8">
        <v>0</v>
      </c>
      <c r="O420" s="8" t="s">
        <v>2355</v>
      </c>
      <c r="P420" s="13" t="s">
        <v>2356</v>
      </c>
      <c r="Q420" s="8" t="s">
        <v>2279</v>
      </c>
      <c r="R420">
        <v>1</v>
      </c>
      <c r="S420" s="260">
        <v>0.029768518518518517</v>
      </c>
      <c r="T420"/>
      <c r="U420" s="260">
        <f>P420-S420</f>
        <v>0</v>
      </c>
      <c r="V420" s="263"/>
    </row>
    <row r="421" spans="1:21" ht="12.75">
      <c r="A421" s="257">
        <v>467</v>
      </c>
      <c r="B421" s="257">
        <v>477</v>
      </c>
      <c r="C421" s="257" t="s">
        <v>3626</v>
      </c>
      <c r="D421" s="257" t="s">
        <v>3127</v>
      </c>
      <c r="E421" s="291">
        <v>27764</v>
      </c>
      <c r="F421" s="289">
        <v>1976</v>
      </c>
      <c r="G421" s="290">
        <f t="shared" si="10"/>
        <v>34</v>
      </c>
      <c r="H421" s="257" t="s">
        <v>3713</v>
      </c>
      <c r="I421" s="257" t="s">
        <v>2082</v>
      </c>
      <c r="J421" s="257" t="s">
        <v>2232</v>
      </c>
      <c r="K421" s="257">
        <v>18</v>
      </c>
      <c r="L421" s="257">
        <v>0</v>
      </c>
      <c r="M421" s="257" t="s">
        <v>1103</v>
      </c>
      <c r="N421" s="257">
        <v>51</v>
      </c>
      <c r="O421" s="257" t="s">
        <v>3627</v>
      </c>
      <c r="P421" s="292" t="s">
        <v>3628</v>
      </c>
      <c r="Q421" s="257" t="s">
        <v>3629</v>
      </c>
      <c r="R421" s="246">
        <v>1</v>
      </c>
      <c r="S421" s="274">
        <v>0.046481481481481485</v>
      </c>
      <c r="T421" s="260">
        <f>P421-S421</f>
        <v>0</v>
      </c>
      <c r="U421" s="246"/>
    </row>
    <row r="422" spans="1:22" s="246" customFormat="1" ht="12.75">
      <c r="A422" s="13">
        <v>58</v>
      </c>
      <c r="B422" s="8">
        <v>108</v>
      </c>
      <c r="C422" s="8" t="s">
        <v>310</v>
      </c>
      <c r="D422" s="8" t="s">
        <v>2283</v>
      </c>
      <c r="E422" s="288">
        <v>22139</v>
      </c>
      <c r="F422" s="290">
        <v>1960</v>
      </c>
      <c r="G422" s="290">
        <f t="shared" si="10"/>
        <v>50</v>
      </c>
      <c r="H422" s="8" t="s">
        <v>3713</v>
      </c>
      <c r="I422" s="8" t="s">
        <v>2294</v>
      </c>
      <c r="J422" s="8" t="s">
        <v>2137</v>
      </c>
      <c r="K422" s="8">
        <v>10</v>
      </c>
      <c r="L422" s="8">
        <v>53</v>
      </c>
      <c r="M422" s="8" t="s">
        <v>1104</v>
      </c>
      <c r="N422" s="8">
        <v>0</v>
      </c>
      <c r="O422" s="8" t="s">
        <v>2295</v>
      </c>
      <c r="P422" s="13" t="s">
        <v>2295</v>
      </c>
      <c r="Q422" s="8" t="s">
        <v>2296</v>
      </c>
      <c r="R422">
        <v>1</v>
      </c>
      <c r="S422" s="260">
        <v>0.02908564814814815</v>
      </c>
      <c r="T422"/>
      <c r="U422" s="260">
        <f>P422-S422</f>
        <v>0</v>
      </c>
      <c r="V422" s="263"/>
    </row>
    <row r="423" spans="1:22" s="246" customFormat="1" ht="12.75">
      <c r="A423" s="13">
        <v>101</v>
      </c>
      <c r="B423" s="8">
        <v>38</v>
      </c>
      <c r="C423" s="8" t="s">
        <v>1706</v>
      </c>
      <c r="D423" s="8" t="s">
        <v>2436</v>
      </c>
      <c r="E423" s="288">
        <v>19212</v>
      </c>
      <c r="F423" s="290">
        <v>1952</v>
      </c>
      <c r="G423" s="290">
        <f t="shared" si="10"/>
        <v>58</v>
      </c>
      <c r="H423" s="8" t="s">
        <v>3713</v>
      </c>
      <c r="I423" s="8" t="s">
        <v>2078</v>
      </c>
      <c r="J423" s="8" t="s">
        <v>2137</v>
      </c>
      <c r="K423" s="8">
        <v>17</v>
      </c>
      <c r="L423" s="8">
        <v>94</v>
      </c>
      <c r="M423" s="8" t="s">
        <v>1104</v>
      </c>
      <c r="N423" s="8">
        <v>0</v>
      </c>
      <c r="O423" s="8" t="s">
        <v>2437</v>
      </c>
      <c r="P423" s="13" t="s">
        <v>2438</v>
      </c>
      <c r="Q423" s="8" t="s">
        <v>2439</v>
      </c>
      <c r="R423">
        <v>1</v>
      </c>
      <c r="S423" s="260">
        <v>0.03045138888888889</v>
      </c>
      <c r="T423"/>
      <c r="U423" s="260">
        <f>P423-S423</f>
        <v>0</v>
      </c>
      <c r="V423" s="263"/>
    </row>
    <row r="424" spans="1:21" ht="12.75">
      <c r="A424" s="257">
        <v>421</v>
      </c>
      <c r="B424" s="257">
        <v>731</v>
      </c>
      <c r="C424" s="257" t="s">
        <v>3465</v>
      </c>
      <c r="D424" s="257" t="s">
        <v>3466</v>
      </c>
      <c r="E424" s="291">
        <v>29646</v>
      </c>
      <c r="F424" s="289">
        <v>1981</v>
      </c>
      <c r="G424" s="290">
        <f t="shared" si="10"/>
        <v>29</v>
      </c>
      <c r="H424" s="257" t="s">
        <v>3713</v>
      </c>
      <c r="I424" s="257" t="s">
        <v>2179</v>
      </c>
      <c r="J424" s="257" t="s">
        <v>2093</v>
      </c>
      <c r="K424" s="257">
        <v>11</v>
      </c>
      <c r="L424" s="257">
        <v>0</v>
      </c>
      <c r="M424" s="257" t="s">
        <v>1103</v>
      </c>
      <c r="N424" s="257">
        <v>36</v>
      </c>
      <c r="O424" s="257" t="s">
        <v>3467</v>
      </c>
      <c r="P424" s="292" t="s">
        <v>3454</v>
      </c>
      <c r="Q424" s="257" t="s">
        <v>3468</v>
      </c>
      <c r="R424" s="246">
        <v>1</v>
      </c>
      <c r="S424" s="274">
        <v>0.041840277777777775</v>
      </c>
      <c r="T424" s="260">
        <f>P424-S424</f>
        <v>0</v>
      </c>
      <c r="U424" s="246"/>
    </row>
    <row r="425" spans="1:20" ht="12.75">
      <c r="A425" s="8">
        <v>423</v>
      </c>
      <c r="B425" s="8">
        <v>646</v>
      </c>
      <c r="C425" s="8" t="s">
        <v>312</v>
      </c>
      <c r="D425" s="8" t="s">
        <v>3470</v>
      </c>
      <c r="E425" s="288">
        <v>19805</v>
      </c>
      <c r="F425" s="290">
        <v>1954</v>
      </c>
      <c r="G425" s="290">
        <f t="shared" si="10"/>
        <v>56</v>
      </c>
      <c r="H425" s="8" t="s">
        <v>3713</v>
      </c>
      <c r="I425" s="8" t="s">
        <v>3471</v>
      </c>
      <c r="J425" s="8" t="s">
        <v>2137</v>
      </c>
      <c r="K425" s="8">
        <v>79</v>
      </c>
      <c r="L425" s="8">
        <v>387</v>
      </c>
      <c r="M425" s="8" t="s">
        <v>1104</v>
      </c>
      <c r="N425" s="8">
        <v>0</v>
      </c>
      <c r="O425" s="8" t="s">
        <v>3467</v>
      </c>
      <c r="P425" s="13" t="s">
        <v>3459</v>
      </c>
      <c r="Q425" s="8" t="s">
        <v>3472</v>
      </c>
      <c r="R425">
        <v>1</v>
      </c>
      <c r="S425" s="260">
        <v>0.041851851851851855</v>
      </c>
      <c r="T425" s="260">
        <f>P425-S425</f>
        <v>0</v>
      </c>
    </row>
    <row r="426" spans="1:22" s="246" customFormat="1" ht="12.75">
      <c r="A426" s="8">
        <v>206</v>
      </c>
      <c r="B426" s="8">
        <v>581</v>
      </c>
      <c r="C426" s="8" t="s">
        <v>1693</v>
      </c>
      <c r="D426" s="8" t="s">
        <v>2158</v>
      </c>
      <c r="E426" s="288">
        <v>21615</v>
      </c>
      <c r="F426" s="290">
        <v>1959</v>
      </c>
      <c r="G426" s="290">
        <f t="shared" si="10"/>
        <v>51</v>
      </c>
      <c r="H426" s="8" t="s">
        <v>3713</v>
      </c>
      <c r="I426" s="8" t="s">
        <v>2179</v>
      </c>
      <c r="J426" s="8" t="s">
        <v>2137</v>
      </c>
      <c r="K426" s="8">
        <v>37</v>
      </c>
      <c r="L426" s="8">
        <v>197</v>
      </c>
      <c r="M426" s="8" t="s">
        <v>1104</v>
      </c>
      <c r="N426" s="8">
        <v>0</v>
      </c>
      <c r="O426" s="8" t="s">
        <v>2753</v>
      </c>
      <c r="P426" s="13" t="s">
        <v>2756</v>
      </c>
      <c r="Q426" s="8" t="s">
        <v>2757</v>
      </c>
      <c r="R426">
        <v>1</v>
      </c>
      <c r="S426" s="260">
        <v>0.03392361111111111</v>
      </c>
      <c r="T426"/>
      <c r="U426" s="260">
        <f>P426-S426</f>
        <v>0</v>
      </c>
      <c r="V426" s="263"/>
    </row>
    <row r="427" spans="1:22" s="246" customFormat="1" ht="12.75">
      <c r="A427" s="8">
        <v>185</v>
      </c>
      <c r="B427" s="8">
        <v>638</v>
      </c>
      <c r="C427" s="8" t="s">
        <v>1701</v>
      </c>
      <c r="D427" s="8" t="s">
        <v>2178</v>
      </c>
      <c r="E427" s="288">
        <v>27378</v>
      </c>
      <c r="F427" s="290">
        <v>1974</v>
      </c>
      <c r="G427" s="290">
        <f t="shared" si="10"/>
        <v>36</v>
      </c>
      <c r="H427" s="8" t="s">
        <v>3713</v>
      </c>
      <c r="I427" s="8" t="s">
        <v>2407</v>
      </c>
      <c r="J427" s="8" t="s">
        <v>2050</v>
      </c>
      <c r="K427" s="8">
        <v>53</v>
      </c>
      <c r="L427" s="8">
        <v>176</v>
      </c>
      <c r="M427" s="8" t="s">
        <v>1104</v>
      </c>
      <c r="N427" s="8">
        <v>0</v>
      </c>
      <c r="O427" s="8" t="s">
        <v>2697</v>
      </c>
      <c r="P427" s="13" t="s">
        <v>2698</v>
      </c>
      <c r="Q427" s="8" t="s">
        <v>2646</v>
      </c>
      <c r="R427">
        <v>1</v>
      </c>
      <c r="S427" s="260">
        <v>0.033240740740740744</v>
      </c>
      <c r="T427"/>
      <c r="U427" s="260">
        <f>P427-S427</f>
        <v>0</v>
      </c>
      <c r="V427" s="263"/>
    </row>
    <row r="428" spans="1:21" ht="12.75">
      <c r="A428" s="13">
        <v>198</v>
      </c>
      <c r="B428" s="8">
        <v>415</v>
      </c>
      <c r="C428" s="8" t="s">
        <v>313</v>
      </c>
      <c r="D428" s="8" t="s">
        <v>2042</v>
      </c>
      <c r="E428" s="288">
        <v>28206</v>
      </c>
      <c r="F428" s="290">
        <v>1977</v>
      </c>
      <c r="G428" s="290">
        <f t="shared" si="10"/>
        <v>33</v>
      </c>
      <c r="H428" s="8" t="s">
        <v>3713</v>
      </c>
      <c r="I428" s="8" t="s">
        <v>2738</v>
      </c>
      <c r="J428" s="8" t="s">
        <v>2050</v>
      </c>
      <c r="K428" s="8">
        <v>60</v>
      </c>
      <c r="L428" s="8">
        <v>189</v>
      </c>
      <c r="M428" s="8" t="s">
        <v>1104</v>
      </c>
      <c r="N428" s="8">
        <v>0</v>
      </c>
      <c r="O428" s="8" t="s">
        <v>2739</v>
      </c>
      <c r="P428" s="13" t="s">
        <v>2736</v>
      </c>
      <c r="Q428" s="8" t="s">
        <v>2740</v>
      </c>
      <c r="R428">
        <v>1</v>
      </c>
      <c r="S428" s="260">
        <v>0.03377314814814815</v>
      </c>
      <c r="U428" s="260">
        <f>P428-S428</f>
        <v>0</v>
      </c>
    </row>
    <row r="429" spans="1:20" ht="12.75">
      <c r="A429" s="8">
        <v>308</v>
      </c>
      <c r="B429" s="8">
        <v>640</v>
      </c>
      <c r="C429" s="8" t="s">
        <v>3101</v>
      </c>
      <c r="D429" s="8" t="s">
        <v>2178</v>
      </c>
      <c r="E429" s="288">
        <v>30394</v>
      </c>
      <c r="F429" s="290">
        <v>1983</v>
      </c>
      <c r="G429" s="290">
        <f t="shared" si="10"/>
        <v>27</v>
      </c>
      <c r="H429" s="8" t="s">
        <v>3713</v>
      </c>
      <c r="I429" s="8" t="s">
        <v>2179</v>
      </c>
      <c r="J429" s="8" t="s">
        <v>2044</v>
      </c>
      <c r="K429" s="8">
        <v>71</v>
      </c>
      <c r="L429" s="8">
        <v>290</v>
      </c>
      <c r="M429" s="8" t="s">
        <v>1104</v>
      </c>
      <c r="N429" s="8">
        <v>0</v>
      </c>
      <c r="O429" s="8" t="s">
        <v>3099</v>
      </c>
      <c r="P429" s="13" t="s">
        <v>3067</v>
      </c>
      <c r="Q429" s="8" t="s">
        <v>3102</v>
      </c>
      <c r="R429">
        <v>1</v>
      </c>
      <c r="S429" s="260">
        <v>0.036412037037037034</v>
      </c>
      <c r="T429" s="260">
        <f>P429-S429</f>
        <v>0</v>
      </c>
    </row>
    <row r="430" spans="1:21" ht="12.75">
      <c r="A430" s="257">
        <v>228</v>
      </c>
      <c r="B430" s="257">
        <v>274</v>
      </c>
      <c r="C430" s="257" t="s">
        <v>1648</v>
      </c>
      <c r="D430" s="257" t="s">
        <v>2823</v>
      </c>
      <c r="E430" s="291">
        <v>22857</v>
      </c>
      <c r="F430" s="289">
        <v>1962</v>
      </c>
      <c r="G430" s="290">
        <f t="shared" si="10"/>
        <v>48</v>
      </c>
      <c r="H430" s="257" t="s">
        <v>3713</v>
      </c>
      <c r="I430" s="257" t="s">
        <v>2312</v>
      </c>
      <c r="J430" s="257" t="s">
        <v>2098</v>
      </c>
      <c r="K430" s="257">
        <v>2</v>
      </c>
      <c r="L430" s="257">
        <v>0</v>
      </c>
      <c r="M430" s="257" t="s">
        <v>1103</v>
      </c>
      <c r="N430" s="257">
        <v>11</v>
      </c>
      <c r="O430" s="257" t="s">
        <v>2824</v>
      </c>
      <c r="P430" s="292" t="s">
        <v>2824</v>
      </c>
      <c r="Q430" s="257" t="s">
        <v>2825</v>
      </c>
      <c r="R430" s="246">
        <v>1</v>
      </c>
      <c r="S430" s="274">
        <v>0.03449074074074074</v>
      </c>
      <c r="T430" s="260">
        <f>P430-S430</f>
        <v>0</v>
      </c>
      <c r="U430" s="246"/>
    </row>
    <row r="431" spans="1:21" ht="12.75">
      <c r="A431" s="13">
        <v>15</v>
      </c>
      <c r="B431" s="8">
        <v>484</v>
      </c>
      <c r="C431" s="8" t="s">
        <v>2111</v>
      </c>
      <c r="D431" s="8" t="s">
        <v>2112</v>
      </c>
      <c r="E431" s="288">
        <v>31909</v>
      </c>
      <c r="F431" s="290">
        <v>1987</v>
      </c>
      <c r="G431" s="290">
        <f t="shared" si="10"/>
        <v>23</v>
      </c>
      <c r="H431" s="8" t="s">
        <v>3713</v>
      </c>
      <c r="I431" s="8" t="s">
        <v>2113</v>
      </c>
      <c r="J431" s="8" t="s">
        <v>2044</v>
      </c>
      <c r="K431" s="8">
        <v>8</v>
      </c>
      <c r="L431" s="8">
        <v>13</v>
      </c>
      <c r="M431" s="8" t="s">
        <v>1104</v>
      </c>
      <c r="N431" s="8">
        <v>0</v>
      </c>
      <c r="O431" s="8" t="s">
        <v>2114</v>
      </c>
      <c r="P431" s="13" t="s">
        <v>2115</v>
      </c>
      <c r="Q431" s="294" t="s">
        <v>2116</v>
      </c>
      <c r="R431">
        <v>1</v>
      </c>
      <c r="S431" s="260">
        <v>0.026238425925925925</v>
      </c>
      <c r="U431" s="260">
        <f>P431-S431</f>
        <v>0</v>
      </c>
    </row>
    <row r="432" spans="1:22" s="246" customFormat="1" ht="12.75">
      <c r="A432" s="257">
        <v>450</v>
      </c>
      <c r="B432" s="257">
        <v>480</v>
      </c>
      <c r="C432" s="257" t="s">
        <v>3562</v>
      </c>
      <c r="D432" s="257" t="s">
        <v>3360</v>
      </c>
      <c r="E432" s="291">
        <v>25811</v>
      </c>
      <c r="F432" s="289">
        <v>1970</v>
      </c>
      <c r="G432" s="290">
        <f t="shared" si="10"/>
        <v>40</v>
      </c>
      <c r="H432" s="257" t="s">
        <v>3713</v>
      </c>
      <c r="I432" s="257" t="s">
        <v>2238</v>
      </c>
      <c r="J432" s="257" t="s">
        <v>2098</v>
      </c>
      <c r="K432" s="257">
        <v>13</v>
      </c>
      <c r="L432" s="257">
        <v>0</v>
      </c>
      <c r="M432" s="257" t="s">
        <v>1103</v>
      </c>
      <c r="N432" s="257">
        <v>45</v>
      </c>
      <c r="O432" s="257" t="s">
        <v>3559</v>
      </c>
      <c r="P432" s="292" t="s">
        <v>3563</v>
      </c>
      <c r="Q432" s="257" t="s">
        <v>3564</v>
      </c>
      <c r="R432" s="246">
        <v>1</v>
      </c>
      <c r="S432" s="274">
        <v>0.04442129629629629</v>
      </c>
      <c r="T432" s="260">
        <f>P432-S432</f>
        <v>0</v>
      </c>
      <c r="V432" s="263"/>
    </row>
    <row r="433" spans="1:21" ht="12.75">
      <c r="A433" s="13">
        <v>66</v>
      </c>
      <c r="B433" s="8">
        <v>660</v>
      </c>
      <c r="C433" s="8" t="s">
        <v>319</v>
      </c>
      <c r="D433" s="8" t="s">
        <v>2255</v>
      </c>
      <c r="E433" s="288">
        <v>29829</v>
      </c>
      <c r="F433" s="290">
        <v>1981</v>
      </c>
      <c r="G433" s="290">
        <f t="shared" si="10"/>
        <v>29</v>
      </c>
      <c r="H433" s="8" t="s">
        <v>3713</v>
      </c>
      <c r="I433" s="8" t="s">
        <v>2256</v>
      </c>
      <c r="J433" s="8" t="s">
        <v>2044</v>
      </c>
      <c r="K433" s="8">
        <v>21</v>
      </c>
      <c r="L433" s="8">
        <v>61</v>
      </c>
      <c r="M433" s="8" t="s">
        <v>1104</v>
      </c>
      <c r="N433" s="8">
        <v>0</v>
      </c>
      <c r="O433" s="8" t="s">
        <v>2316</v>
      </c>
      <c r="P433" s="13" t="s">
        <v>2316</v>
      </c>
      <c r="Q433" s="8" t="s">
        <v>2214</v>
      </c>
      <c r="R433">
        <v>1</v>
      </c>
      <c r="S433" s="260">
        <v>0.02934027777777778</v>
      </c>
      <c r="U433" s="260">
        <f>P433-S433</f>
        <v>0</v>
      </c>
    </row>
    <row r="434" spans="1:20" ht="12.75">
      <c r="A434" s="8">
        <v>320</v>
      </c>
      <c r="B434" s="8">
        <v>694</v>
      </c>
      <c r="C434" s="8" t="s">
        <v>321</v>
      </c>
      <c r="D434" s="8" t="s">
        <v>2153</v>
      </c>
      <c r="E434" s="288">
        <v>18193</v>
      </c>
      <c r="F434" s="290">
        <v>1949</v>
      </c>
      <c r="G434" s="290">
        <f t="shared" si="10"/>
        <v>61</v>
      </c>
      <c r="H434" s="8" t="s">
        <v>3713</v>
      </c>
      <c r="I434" s="8" t="s">
        <v>2163</v>
      </c>
      <c r="J434" s="8" t="s">
        <v>2395</v>
      </c>
      <c r="K434" s="8">
        <v>22</v>
      </c>
      <c r="L434" s="8">
        <v>300</v>
      </c>
      <c r="M434" s="8" t="s">
        <v>1104</v>
      </c>
      <c r="N434" s="8">
        <v>0</v>
      </c>
      <c r="O434" s="8" t="s">
        <v>3135</v>
      </c>
      <c r="P434" s="13" t="s">
        <v>3131</v>
      </c>
      <c r="Q434" s="8" t="s">
        <v>2983</v>
      </c>
      <c r="R434">
        <v>1</v>
      </c>
      <c r="S434" s="260">
        <v>0.03711805555555556</v>
      </c>
      <c r="T434" s="260">
        <f>P434-S434</f>
        <v>0</v>
      </c>
    </row>
    <row r="435" spans="1:20" ht="12.75">
      <c r="A435" s="8">
        <v>416</v>
      </c>
      <c r="B435" s="8">
        <v>708</v>
      </c>
      <c r="C435" s="8" t="s">
        <v>3444</v>
      </c>
      <c r="D435" s="8" t="s">
        <v>3445</v>
      </c>
      <c r="E435" s="288">
        <v>17620</v>
      </c>
      <c r="F435" s="290">
        <v>1948</v>
      </c>
      <c r="G435" s="290">
        <f t="shared" si="10"/>
        <v>62</v>
      </c>
      <c r="H435" s="8" t="s">
        <v>3713</v>
      </c>
      <c r="I435" s="8" t="s">
        <v>2185</v>
      </c>
      <c r="J435" s="8" t="s">
        <v>2395</v>
      </c>
      <c r="K435" s="8">
        <v>30</v>
      </c>
      <c r="L435" s="8">
        <v>383</v>
      </c>
      <c r="M435" s="8" t="s">
        <v>1104</v>
      </c>
      <c r="N435" s="8">
        <v>0</v>
      </c>
      <c r="O435" s="8" t="s">
        <v>3446</v>
      </c>
      <c r="P435" s="13" t="s">
        <v>3438</v>
      </c>
      <c r="Q435" s="8" t="s">
        <v>3447</v>
      </c>
      <c r="R435">
        <v>1</v>
      </c>
      <c r="S435" s="260">
        <v>0.041608796296296297</v>
      </c>
      <c r="T435" s="260">
        <f>P435-S435</f>
        <v>0</v>
      </c>
    </row>
    <row r="436" spans="1:22" s="246" customFormat="1" ht="12.75">
      <c r="A436" s="257">
        <v>234</v>
      </c>
      <c r="B436" s="257">
        <v>130</v>
      </c>
      <c r="C436" s="257" t="s">
        <v>2839</v>
      </c>
      <c r="D436" s="257" t="s">
        <v>2840</v>
      </c>
      <c r="E436" s="291">
        <v>24085</v>
      </c>
      <c r="F436" s="289">
        <v>1965</v>
      </c>
      <c r="G436" s="290">
        <f t="shared" si="10"/>
        <v>45</v>
      </c>
      <c r="H436" s="257" t="s">
        <v>3713</v>
      </c>
      <c r="I436" s="257" t="s">
        <v>2841</v>
      </c>
      <c r="J436" s="257" t="s">
        <v>2098</v>
      </c>
      <c r="K436" s="257">
        <v>3</v>
      </c>
      <c r="L436" s="257">
        <v>0</v>
      </c>
      <c r="M436" s="257" t="s">
        <v>1103</v>
      </c>
      <c r="N436" s="257">
        <v>13</v>
      </c>
      <c r="O436" s="257" t="s">
        <v>2842</v>
      </c>
      <c r="P436" s="292" t="s">
        <v>2843</v>
      </c>
      <c r="Q436" s="257" t="s">
        <v>2844</v>
      </c>
      <c r="R436" s="246">
        <v>1</v>
      </c>
      <c r="S436" s="274">
        <v>0.03467592592592592</v>
      </c>
      <c r="T436" s="260">
        <f>P436-S436</f>
        <v>0</v>
      </c>
      <c r="V436" s="263"/>
    </row>
    <row r="437" spans="1:21" ht="12.75">
      <c r="A437" s="13">
        <v>124</v>
      </c>
      <c r="B437" s="8">
        <v>423</v>
      </c>
      <c r="C437" s="8" t="s">
        <v>324</v>
      </c>
      <c r="D437" s="8" t="s">
        <v>2416</v>
      </c>
      <c r="E437" s="288">
        <v>25145</v>
      </c>
      <c r="F437" s="290">
        <v>1968</v>
      </c>
      <c r="G437" s="290">
        <f t="shared" si="10"/>
        <v>42</v>
      </c>
      <c r="H437" s="8" t="s">
        <v>3713</v>
      </c>
      <c r="I437" s="8" t="s">
        <v>2342</v>
      </c>
      <c r="J437" s="8" t="s">
        <v>2083</v>
      </c>
      <c r="K437" s="8">
        <v>23</v>
      </c>
      <c r="L437" s="8">
        <v>116</v>
      </c>
      <c r="M437" s="8" t="s">
        <v>1104</v>
      </c>
      <c r="N437" s="8">
        <v>0</v>
      </c>
      <c r="O437" s="8" t="s">
        <v>2515</v>
      </c>
      <c r="P437" s="13" t="s">
        <v>2507</v>
      </c>
      <c r="Q437" s="8" t="s">
        <v>2516</v>
      </c>
      <c r="R437">
        <v>1</v>
      </c>
      <c r="S437" s="260">
        <v>0.03158564814814815</v>
      </c>
      <c r="U437" s="260">
        <f>P437-S437</f>
        <v>0</v>
      </c>
    </row>
    <row r="438" spans="1:21" ht="12.75">
      <c r="A438" s="13">
        <v>104</v>
      </c>
      <c r="B438" s="8">
        <v>370</v>
      </c>
      <c r="C438" s="8" t="s">
        <v>1427</v>
      </c>
      <c r="D438" s="8" t="s">
        <v>2448</v>
      </c>
      <c r="E438" s="288">
        <v>25890</v>
      </c>
      <c r="F438" s="290">
        <v>1970</v>
      </c>
      <c r="G438" s="290">
        <f t="shared" si="10"/>
        <v>40</v>
      </c>
      <c r="H438" s="8" t="s">
        <v>3713</v>
      </c>
      <c r="I438" s="8" t="s">
        <v>2449</v>
      </c>
      <c r="J438" s="8" t="s">
        <v>2083</v>
      </c>
      <c r="K438" s="8">
        <v>22</v>
      </c>
      <c r="L438" s="8">
        <v>97</v>
      </c>
      <c r="M438" s="8" t="s">
        <v>1104</v>
      </c>
      <c r="N438" s="8">
        <v>0</v>
      </c>
      <c r="O438" s="8" t="s">
        <v>2450</v>
      </c>
      <c r="P438" s="13" t="s">
        <v>2441</v>
      </c>
      <c r="Q438" s="8" t="s">
        <v>2451</v>
      </c>
      <c r="R438">
        <v>1</v>
      </c>
      <c r="S438" s="260">
        <v>0.03050925925925926</v>
      </c>
      <c r="U438" s="260">
        <f>P438-S438</f>
        <v>0</v>
      </c>
    </row>
    <row r="439" spans="1:21" ht="12.75">
      <c r="A439" s="13">
        <v>205</v>
      </c>
      <c r="B439" s="8">
        <v>144</v>
      </c>
      <c r="C439" s="8" t="s">
        <v>1427</v>
      </c>
      <c r="D439" s="8" t="s">
        <v>2751</v>
      </c>
      <c r="E439" s="288">
        <v>26419</v>
      </c>
      <c r="F439" s="290">
        <v>1972</v>
      </c>
      <c r="G439" s="290">
        <f t="shared" si="10"/>
        <v>38</v>
      </c>
      <c r="H439" s="8" t="s">
        <v>3713</v>
      </c>
      <c r="I439" s="8" t="s">
        <v>2752</v>
      </c>
      <c r="J439" s="8" t="s">
        <v>2050</v>
      </c>
      <c r="K439" s="8">
        <v>61</v>
      </c>
      <c r="L439" s="8">
        <v>196</v>
      </c>
      <c r="M439" s="8" t="s">
        <v>1104</v>
      </c>
      <c r="N439" s="8">
        <v>0</v>
      </c>
      <c r="O439" s="8" t="s">
        <v>2753</v>
      </c>
      <c r="P439" s="13" t="s">
        <v>2754</v>
      </c>
      <c r="Q439" s="8" t="s">
        <v>2755</v>
      </c>
      <c r="R439">
        <v>1</v>
      </c>
      <c r="S439" s="260">
        <v>0.03383101851851852</v>
      </c>
      <c r="U439" s="260">
        <f>P439-S439</f>
        <v>0</v>
      </c>
    </row>
    <row r="440" spans="1:20" ht="12.75">
      <c r="A440" s="8">
        <v>243</v>
      </c>
      <c r="B440" s="8">
        <v>437</v>
      </c>
      <c r="C440" s="8" t="s">
        <v>2870</v>
      </c>
      <c r="D440" s="8" t="s">
        <v>2412</v>
      </c>
      <c r="E440" s="288">
        <v>24136</v>
      </c>
      <c r="F440" s="290">
        <v>1966</v>
      </c>
      <c r="G440" s="290">
        <f t="shared" si="10"/>
        <v>44</v>
      </c>
      <c r="H440" s="8" t="s">
        <v>3713</v>
      </c>
      <c r="I440" s="8" t="s">
        <v>2364</v>
      </c>
      <c r="J440" s="8" t="s">
        <v>2083</v>
      </c>
      <c r="K440" s="8">
        <v>48</v>
      </c>
      <c r="L440" s="8">
        <v>230</v>
      </c>
      <c r="M440" s="8" t="s">
        <v>1104</v>
      </c>
      <c r="N440" s="8">
        <v>0</v>
      </c>
      <c r="O440" s="8" t="s">
        <v>2913</v>
      </c>
      <c r="P440" s="13" t="s">
        <v>2854</v>
      </c>
      <c r="Q440" s="8" t="s">
        <v>2914</v>
      </c>
      <c r="R440">
        <v>1</v>
      </c>
      <c r="S440" s="260">
        <v>0.0347337962962963</v>
      </c>
      <c r="T440" s="260">
        <f>P440-S440</f>
        <v>0</v>
      </c>
    </row>
    <row r="441" spans="1:21" ht="12.75">
      <c r="A441" s="257">
        <v>393</v>
      </c>
      <c r="B441" s="257">
        <v>436</v>
      </c>
      <c r="C441" s="257" t="s">
        <v>2870</v>
      </c>
      <c r="D441" s="257" t="s">
        <v>3360</v>
      </c>
      <c r="E441" s="291">
        <v>25632</v>
      </c>
      <c r="F441" s="289">
        <v>1970</v>
      </c>
      <c r="G441" s="290">
        <f t="shared" si="10"/>
        <v>40</v>
      </c>
      <c r="H441" s="257" t="s">
        <v>3713</v>
      </c>
      <c r="I441" s="257" t="s">
        <v>2364</v>
      </c>
      <c r="J441" s="257" t="s">
        <v>2098</v>
      </c>
      <c r="K441" s="257">
        <v>8</v>
      </c>
      <c r="L441" s="257">
        <v>0</v>
      </c>
      <c r="M441" s="257" t="s">
        <v>1103</v>
      </c>
      <c r="N441" s="257">
        <v>30</v>
      </c>
      <c r="O441" s="257" t="s">
        <v>3361</v>
      </c>
      <c r="P441" s="292" t="s">
        <v>3362</v>
      </c>
      <c r="Q441" s="257" t="s">
        <v>3363</v>
      </c>
      <c r="R441" s="246">
        <v>1</v>
      </c>
      <c r="S441" s="274">
        <v>0.03989583333333333</v>
      </c>
      <c r="T441" s="260">
        <f>P441-S441</f>
        <v>0</v>
      </c>
      <c r="U441" s="246"/>
    </row>
    <row r="442" spans="1:21" ht="12.75">
      <c r="A442" s="13">
        <v>123</v>
      </c>
      <c r="B442" s="8">
        <v>651</v>
      </c>
      <c r="C442" s="8" t="s">
        <v>2510</v>
      </c>
      <c r="D442" s="8" t="s">
        <v>2191</v>
      </c>
      <c r="E442" s="288">
        <v>26762</v>
      </c>
      <c r="F442" s="290">
        <v>1973</v>
      </c>
      <c r="G442" s="290">
        <f t="shared" si="10"/>
        <v>37</v>
      </c>
      <c r="H442" s="8" t="s">
        <v>3713</v>
      </c>
      <c r="I442" s="8" t="s">
        <v>2511</v>
      </c>
      <c r="J442" s="8" t="s">
        <v>2050</v>
      </c>
      <c r="K442" s="8">
        <v>34</v>
      </c>
      <c r="L442" s="8">
        <v>115</v>
      </c>
      <c r="M442" s="8" t="s">
        <v>1104</v>
      </c>
      <c r="N442" s="8">
        <v>0</v>
      </c>
      <c r="O442" s="8" t="s">
        <v>2512</v>
      </c>
      <c r="P442" s="13" t="s">
        <v>2513</v>
      </c>
      <c r="Q442" s="8" t="s">
        <v>2514</v>
      </c>
      <c r="R442">
        <v>1</v>
      </c>
      <c r="S442" s="260">
        <v>0.03152777777777777</v>
      </c>
      <c r="U442" s="260">
        <f>P442-S442</f>
        <v>0</v>
      </c>
    </row>
    <row r="443" spans="1:21" ht="12.75">
      <c r="A443" s="8">
        <v>182</v>
      </c>
      <c r="B443" s="8">
        <v>365</v>
      </c>
      <c r="C443" s="8" t="s">
        <v>336</v>
      </c>
      <c r="D443" s="8" t="s">
        <v>2283</v>
      </c>
      <c r="E443" s="288">
        <v>20692</v>
      </c>
      <c r="F443" s="290">
        <v>1956</v>
      </c>
      <c r="G443" s="290">
        <f t="shared" si="10"/>
        <v>54</v>
      </c>
      <c r="H443" s="8" t="s">
        <v>3713</v>
      </c>
      <c r="I443" s="8" t="s">
        <v>2179</v>
      </c>
      <c r="J443" s="8" t="s">
        <v>2137</v>
      </c>
      <c r="K443" s="8">
        <v>32</v>
      </c>
      <c r="L443" s="8">
        <v>173</v>
      </c>
      <c r="M443" s="8" t="s">
        <v>1104</v>
      </c>
      <c r="N443" s="8">
        <v>0</v>
      </c>
      <c r="O443" s="8" t="s">
        <v>2688</v>
      </c>
      <c r="P443" s="13" t="s">
        <v>2689</v>
      </c>
      <c r="Q443" s="8" t="s">
        <v>2690</v>
      </c>
      <c r="R443">
        <v>1</v>
      </c>
      <c r="S443" s="260">
        <v>0.03318287037037037</v>
      </c>
      <c r="U443" s="260">
        <f>P443-S443</f>
        <v>0</v>
      </c>
    </row>
    <row r="444" spans="1:20" ht="12.75">
      <c r="A444" s="13">
        <v>242</v>
      </c>
      <c r="B444" s="8">
        <v>70</v>
      </c>
      <c r="C444" s="8" t="s">
        <v>1436</v>
      </c>
      <c r="D444" s="8" t="s">
        <v>2150</v>
      </c>
      <c r="E444" s="288">
        <v>20751</v>
      </c>
      <c r="F444" s="290">
        <v>1956</v>
      </c>
      <c r="G444" s="290">
        <f t="shared" si="10"/>
        <v>54</v>
      </c>
      <c r="H444" s="8" t="s">
        <v>3713</v>
      </c>
      <c r="I444" s="8" t="s">
        <v>2867</v>
      </c>
      <c r="J444" s="8" t="s">
        <v>2137</v>
      </c>
      <c r="K444" s="8">
        <v>44</v>
      </c>
      <c r="L444" s="8">
        <v>229</v>
      </c>
      <c r="M444" s="8" t="s">
        <v>1104</v>
      </c>
      <c r="N444" s="8">
        <v>0</v>
      </c>
      <c r="O444" s="8" t="s">
        <v>2868</v>
      </c>
      <c r="P444" s="13" t="s">
        <v>2868</v>
      </c>
      <c r="Q444" s="8" t="s">
        <v>2869</v>
      </c>
      <c r="R444">
        <v>1</v>
      </c>
      <c r="S444" s="260">
        <v>0.034895833333333334</v>
      </c>
      <c r="T444" s="260">
        <f>P444-S444</f>
        <v>0</v>
      </c>
    </row>
    <row r="445" spans="1:22" s="246" customFormat="1" ht="12.75">
      <c r="A445" s="8">
        <v>422</v>
      </c>
      <c r="B445" s="8">
        <v>666</v>
      </c>
      <c r="C445" s="8" t="s">
        <v>1883</v>
      </c>
      <c r="D445" s="8" t="s">
        <v>2845</v>
      </c>
      <c r="E445" s="288">
        <v>19831</v>
      </c>
      <c r="F445" s="290">
        <v>1954</v>
      </c>
      <c r="G445" s="290">
        <f t="shared" si="10"/>
        <v>56</v>
      </c>
      <c r="H445" s="8" t="s">
        <v>3713</v>
      </c>
      <c r="I445" s="8" t="s">
        <v>2107</v>
      </c>
      <c r="J445" s="8" t="s">
        <v>2137</v>
      </c>
      <c r="K445" s="8">
        <v>78</v>
      </c>
      <c r="L445" s="8">
        <v>386</v>
      </c>
      <c r="M445" s="8" t="s">
        <v>1104</v>
      </c>
      <c r="N445" s="8">
        <v>0</v>
      </c>
      <c r="O445" s="8" t="s">
        <v>3467</v>
      </c>
      <c r="P445" s="13" t="s">
        <v>3454</v>
      </c>
      <c r="Q445" s="8" t="s">
        <v>3469</v>
      </c>
      <c r="R445">
        <v>1</v>
      </c>
      <c r="S445" s="260">
        <v>0.041840277777777775</v>
      </c>
      <c r="T445" s="260">
        <f>P445-S445</f>
        <v>0</v>
      </c>
      <c r="U445"/>
      <c r="V445" s="263"/>
    </row>
    <row r="446" spans="1:20" ht="12.75">
      <c r="A446" s="13">
        <v>377</v>
      </c>
      <c r="B446" s="8">
        <v>520</v>
      </c>
      <c r="C446" s="8" t="s">
        <v>337</v>
      </c>
      <c r="D446" s="8" t="s">
        <v>2416</v>
      </c>
      <c r="E446" s="288">
        <v>25180</v>
      </c>
      <c r="F446" s="290">
        <v>1968</v>
      </c>
      <c r="G446" s="290">
        <f t="shared" si="10"/>
        <v>42</v>
      </c>
      <c r="H446" s="8" t="s">
        <v>3713</v>
      </c>
      <c r="I446" s="8" t="s">
        <v>2119</v>
      </c>
      <c r="J446" s="8" t="s">
        <v>2083</v>
      </c>
      <c r="K446" s="8">
        <v>69</v>
      </c>
      <c r="L446" s="8">
        <v>352</v>
      </c>
      <c r="M446" s="8" t="s">
        <v>1104</v>
      </c>
      <c r="N446" s="8">
        <v>0</v>
      </c>
      <c r="O446" s="8" t="s">
        <v>3297</v>
      </c>
      <c r="P446" s="13" t="s">
        <v>3300</v>
      </c>
      <c r="Q446" s="8" t="s">
        <v>3301</v>
      </c>
      <c r="R446">
        <v>1</v>
      </c>
      <c r="S446" s="260">
        <v>0.038807870370370375</v>
      </c>
      <c r="T446" s="260">
        <f>P446-S446</f>
        <v>0</v>
      </c>
    </row>
    <row r="447" spans="1:22" s="246" customFormat="1" ht="12.75">
      <c r="A447" s="8">
        <v>284</v>
      </c>
      <c r="B447" s="8">
        <v>85</v>
      </c>
      <c r="C447" s="8" t="s">
        <v>1445</v>
      </c>
      <c r="D447" s="8" t="s">
        <v>2953</v>
      </c>
      <c r="E447" s="288">
        <v>23184</v>
      </c>
      <c r="F447" s="290">
        <v>1963</v>
      </c>
      <c r="G447" s="290">
        <f t="shared" si="10"/>
        <v>47</v>
      </c>
      <c r="H447" s="8" t="s">
        <v>3713</v>
      </c>
      <c r="I447" s="8" t="s">
        <v>2179</v>
      </c>
      <c r="J447" s="8" t="s">
        <v>2083</v>
      </c>
      <c r="K447" s="8">
        <v>55</v>
      </c>
      <c r="L447" s="8">
        <v>267</v>
      </c>
      <c r="M447" s="8" t="s">
        <v>1104</v>
      </c>
      <c r="N447" s="8">
        <v>0</v>
      </c>
      <c r="O447" s="8" t="s">
        <v>3024</v>
      </c>
      <c r="P447" s="13" t="s">
        <v>3024</v>
      </c>
      <c r="Q447" s="8" t="s">
        <v>3025</v>
      </c>
      <c r="R447">
        <v>1</v>
      </c>
      <c r="S447" s="260">
        <v>0.03612268518518518</v>
      </c>
      <c r="T447" s="260">
        <f>P447-S447</f>
        <v>0</v>
      </c>
      <c r="U447"/>
      <c r="V447" s="263"/>
    </row>
    <row r="448" spans="1:22" s="246" customFormat="1" ht="12.75">
      <c r="A448" s="13">
        <v>69</v>
      </c>
      <c r="B448" s="8">
        <v>531</v>
      </c>
      <c r="C448" s="8" t="s">
        <v>2325</v>
      </c>
      <c r="D448" s="8" t="s">
        <v>2252</v>
      </c>
      <c r="E448" s="288">
        <v>26700</v>
      </c>
      <c r="F448" s="290">
        <v>1973</v>
      </c>
      <c r="G448" s="290">
        <f t="shared" si="10"/>
        <v>37</v>
      </c>
      <c r="H448" s="8" t="s">
        <v>3713</v>
      </c>
      <c r="I448" s="8" t="s">
        <v>2326</v>
      </c>
      <c r="J448" s="8" t="s">
        <v>2050</v>
      </c>
      <c r="K448" s="8">
        <v>18</v>
      </c>
      <c r="L448" s="8">
        <v>64</v>
      </c>
      <c r="M448" s="8" t="s">
        <v>1104</v>
      </c>
      <c r="N448" s="8">
        <v>0</v>
      </c>
      <c r="O448" s="8" t="s">
        <v>2327</v>
      </c>
      <c r="P448" s="13" t="s">
        <v>2328</v>
      </c>
      <c r="Q448" s="8" t="s">
        <v>2329</v>
      </c>
      <c r="R448">
        <v>1</v>
      </c>
      <c r="S448" s="260">
        <v>0.02954861111111111</v>
      </c>
      <c r="T448"/>
      <c r="U448" s="260">
        <f>P448-S448</f>
        <v>0</v>
      </c>
      <c r="V448" s="263"/>
    </row>
    <row r="449" spans="1:22" s="246" customFormat="1" ht="12.75">
      <c r="A449" s="13">
        <v>34</v>
      </c>
      <c r="B449" s="8">
        <v>435</v>
      </c>
      <c r="C449" s="8" t="s">
        <v>2193</v>
      </c>
      <c r="D449" s="8" t="s">
        <v>2153</v>
      </c>
      <c r="E449" s="288">
        <v>20165</v>
      </c>
      <c r="F449" s="290">
        <v>1955</v>
      </c>
      <c r="G449" s="290">
        <f t="shared" si="10"/>
        <v>55</v>
      </c>
      <c r="H449" s="8" t="s">
        <v>3713</v>
      </c>
      <c r="I449" s="8" t="s">
        <v>2194</v>
      </c>
      <c r="J449" s="8" t="s">
        <v>2137</v>
      </c>
      <c r="K449" s="8">
        <v>4</v>
      </c>
      <c r="L449" s="8">
        <v>31</v>
      </c>
      <c r="M449" s="8" t="s">
        <v>1104</v>
      </c>
      <c r="N449" s="8">
        <v>0</v>
      </c>
      <c r="O449" s="8" t="s">
        <v>2195</v>
      </c>
      <c r="P449" s="13" t="s">
        <v>2196</v>
      </c>
      <c r="Q449" s="8" t="s">
        <v>2197</v>
      </c>
      <c r="R449">
        <v>1</v>
      </c>
      <c r="S449" s="260">
        <v>0.02756944444444445</v>
      </c>
      <c r="T449"/>
      <c r="U449" s="260">
        <f>P449-S449</f>
        <v>0</v>
      </c>
      <c r="V449" s="263"/>
    </row>
    <row r="450" spans="1:20" ht="12.75">
      <c r="A450" s="8">
        <v>345</v>
      </c>
      <c r="B450" s="8">
        <v>533</v>
      </c>
      <c r="C450" s="8" t="s">
        <v>3202</v>
      </c>
      <c r="D450" s="8" t="s">
        <v>2198</v>
      </c>
      <c r="E450" s="288">
        <v>25418</v>
      </c>
      <c r="F450" s="290">
        <v>1969</v>
      </c>
      <c r="G450" s="290">
        <f t="shared" si="10"/>
        <v>41</v>
      </c>
      <c r="H450" s="8" t="s">
        <v>3713</v>
      </c>
      <c r="I450" s="8" t="s">
        <v>2256</v>
      </c>
      <c r="J450" s="8" t="s">
        <v>2083</v>
      </c>
      <c r="K450" s="8">
        <v>64</v>
      </c>
      <c r="L450" s="8">
        <v>324</v>
      </c>
      <c r="M450" s="8" t="s">
        <v>1104</v>
      </c>
      <c r="N450" s="8">
        <v>0</v>
      </c>
      <c r="O450" s="8" t="s">
        <v>3200</v>
      </c>
      <c r="P450" s="13" t="s">
        <v>3203</v>
      </c>
      <c r="Q450" s="8" t="s">
        <v>3204</v>
      </c>
      <c r="R450">
        <v>1</v>
      </c>
      <c r="S450" s="260">
        <v>0.03783564814814815</v>
      </c>
      <c r="T450" s="260">
        <f>P450-S450</f>
        <v>0</v>
      </c>
    </row>
    <row r="451" spans="1:21" ht="12.75">
      <c r="A451" s="8">
        <v>187</v>
      </c>
      <c r="B451" s="8">
        <v>735</v>
      </c>
      <c r="C451" s="8" t="s">
        <v>2703</v>
      </c>
      <c r="D451" s="8" t="s">
        <v>2704</v>
      </c>
      <c r="E451" s="288">
        <v>22048</v>
      </c>
      <c r="F451" s="290">
        <v>1960</v>
      </c>
      <c r="G451" s="290">
        <f aca="true" t="shared" si="11" ref="G451:G486">2010-F451</f>
        <v>50</v>
      </c>
      <c r="H451" s="8" t="s">
        <v>3713</v>
      </c>
      <c r="I451" s="8" t="s">
        <v>2705</v>
      </c>
      <c r="J451" s="8" t="s">
        <v>2137</v>
      </c>
      <c r="K451" s="8">
        <v>33</v>
      </c>
      <c r="L451" s="8">
        <v>178</v>
      </c>
      <c r="M451" s="8" t="s">
        <v>1104</v>
      </c>
      <c r="N451" s="8">
        <v>0</v>
      </c>
      <c r="O451" s="8" t="s">
        <v>2706</v>
      </c>
      <c r="P451" s="13" t="s">
        <v>2706</v>
      </c>
      <c r="Q451" s="8" t="s">
        <v>2707</v>
      </c>
      <c r="R451">
        <v>1</v>
      </c>
      <c r="S451" s="260">
        <v>0.033368055555555554</v>
      </c>
      <c r="U451" s="260">
        <f>P451-S451</f>
        <v>0</v>
      </c>
    </row>
    <row r="452" spans="1:22" s="246" customFormat="1" ht="12.75">
      <c r="A452" s="8">
        <v>354</v>
      </c>
      <c r="B452" s="8">
        <v>66</v>
      </c>
      <c r="C452" s="8" t="s">
        <v>1803</v>
      </c>
      <c r="D452" s="8" t="s">
        <v>2153</v>
      </c>
      <c r="E452" s="288">
        <v>19598</v>
      </c>
      <c r="F452" s="290">
        <v>1953</v>
      </c>
      <c r="G452" s="290">
        <f t="shared" si="11"/>
        <v>57</v>
      </c>
      <c r="H452" s="8" t="s">
        <v>3713</v>
      </c>
      <c r="I452" s="8" t="s">
        <v>3008</v>
      </c>
      <c r="J452" s="8" t="s">
        <v>2137</v>
      </c>
      <c r="K452" s="8">
        <v>65</v>
      </c>
      <c r="L452" s="8">
        <v>331</v>
      </c>
      <c r="M452" s="8" t="s">
        <v>1104</v>
      </c>
      <c r="N452" s="8">
        <v>0</v>
      </c>
      <c r="O452" s="8" t="s">
        <v>3231</v>
      </c>
      <c r="P452" s="13" t="s">
        <v>3232</v>
      </c>
      <c r="Q452" s="8" t="s">
        <v>3190</v>
      </c>
      <c r="R452">
        <v>1</v>
      </c>
      <c r="S452" s="260">
        <v>0.03805555555555556</v>
      </c>
      <c r="T452" s="260">
        <f>P452-S452</f>
        <v>0</v>
      </c>
      <c r="U452"/>
      <c r="V452" s="263"/>
    </row>
    <row r="453" spans="1:22" s="246" customFormat="1" ht="12.75">
      <c r="A453" s="8">
        <v>472</v>
      </c>
      <c r="B453" s="8">
        <v>519</v>
      </c>
      <c r="C453" s="8" t="s">
        <v>1929</v>
      </c>
      <c r="D453" s="8" t="s">
        <v>2341</v>
      </c>
      <c r="E453" s="288">
        <v>23558</v>
      </c>
      <c r="F453" s="289">
        <v>1964</v>
      </c>
      <c r="G453" s="290">
        <f t="shared" si="11"/>
        <v>46</v>
      </c>
      <c r="H453" s="8" t="s">
        <v>3713</v>
      </c>
      <c r="I453" s="8" t="s">
        <v>3641</v>
      </c>
      <c r="J453" s="8" t="s">
        <v>2083</v>
      </c>
      <c r="K453" s="8">
        <v>77</v>
      </c>
      <c r="L453" s="8">
        <v>420</v>
      </c>
      <c r="M453" s="8" t="s">
        <v>1104</v>
      </c>
      <c r="N453" s="8">
        <v>0</v>
      </c>
      <c r="O453" s="8" t="s">
        <v>3642</v>
      </c>
      <c r="P453" s="13" t="s">
        <v>3643</v>
      </c>
      <c r="Q453" s="8" t="s">
        <v>3644</v>
      </c>
      <c r="R453">
        <v>1</v>
      </c>
      <c r="S453" s="260">
        <v>0.046921296296296294</v>
      </c>
      <c r="T453" s="260">
        <f>P453-S453</f>
        <v>0</v>
      </c>
      <c r="U453"/>
      <c r="V453" s="263"/>
    </row>
    <row r="454" spans="1:22" s="246" customFormat="1" ht="12.75">
      <c r="A454" s="8">
        <v>401</v>
      </c>
      <c r="B454" s="8">
        <v>511</v>
      </c>
      <c r="C454" s="8" t="s">
        <v>3389</v>
      </c>
      <c r="D454" s="8" t="s">
        <v>2203</v>
      </c>
      <c r="E454" s="288">
        <v>15938</v>
      </c>
      <c r="F454" s="290">
        <v>1943</v>
      </c>
      <c r="G454" s="290">
        <f t="shared" si="11"/>
        <v>67</v>
      </c>
      <c r="H454" s="8" t="s">
        <v>3713</v>
      </c>
      <c r="I454" s="8" t="s">
        <v>2345</v>
      </c>
      <c r="J454" s="8" t="s">
        <v>2395</v>
      </c>
      <c r="K454" s="8">
        <v>28</v>
      </c>
      <c r="L454" s="8">
        <v>371</v>
      </c>
      <c r="M454" s="8" t="s">
        <v>1104</v>
      </c>
      <c r="N454" s="8">
        <v>0</v>
      </c>
      <c r="O454" s="8" t="s">
        <v>3390</v>
      </c>
      <c r="P454" s="13" t="s">
        <v>3391</v>
      </c>
      <c r="Q454" s="8" t="s">
        <v>3392</v>
      </c>
      <c r="R454">
        <v>1</v>
      </c>
      <c r="S454" s="260">
        <v>0.04069444444444444</v>
      </c>
      <c r="T454" s="260">
        <f>P454-S454</f>
        <v>0</v>
      </c>
      <c r="U454"/>
      <c r="V454" s="263"/>
    </row>
    <row r="455" spans="1:20" ht="12.75">
      <c r="A455" s="8">
        <v>441</v>
      </c>
      <c r="B455" s="8">
        <v>457</v>
      </c>
      <c r="C455" s="8" t="s">
        <v>3528</v>
      </c>
      <c r="D455" s="8" t="s">
        <v>2081</v>
      </c>
      <c r="E455" s="288">
        <v>16899</v>
      </c>
      <c r="F455" s="290">
        <v>1946</v>
      </c>
      <c r="G455" s="290">
        <f t="shared" si="11"/>
        <v>64</v>
      </c>
      <c r="H455" s="8" t="s">
        <v>3713</v>
      </c>
      <c r="I455" s="8" t="s">
        <v>3005</v>
      </c>
      <c r="J455" s="8" t="s">
        <v>2395</v>
      </c>
      <c r="K455" s="8">
        <v>32</v>
      </c>
      <c r="L455" s="8">
        <v>401</v>
      </c>
      <c r="M455" s="8" t="s">
        <v>1104</v>
      </c>
      <c r="N455" s="8">
        <v>0</v>
      </c>
      <c r="O455" s="8" t="s">
        <v>3529</v>
      </c>
      <c r="P455" s="13" t="s">
        <v>3530</v>
      </c>
      <c r="Q455" s="8" t="s">
        <v>3531</v>
      </c>
      <c r="R455">
        <v>1</v>
      </c>
      <c r="S455" s="260">
        <v>0.04356481481481481</v>
      </c>
      <c r="T455" s="260">
        <f>P455-S455</f>
        <v>0</v>
      </c>
    </row>
    <row r="456" spans="1:21" ht="12.75">
      <c r="A456" s="13">
        <v>126</v>
      </c>
      <c r="B456" s="8">
        <v>202</v>
      </c>
      <c r="C456" s="8" t="s">
        <v>2520</v>
      </c>
      <c r="D456" s="8" t="s">
        <v>2071</v>
      </c>
      <c r="E456" s="288">
        <v>29354</v>
      </c>
      <c r="F456" s="290">
        <v>1980</v>
      </c>
      <c r="G456" s="290">
        <f t="shared" si="11"/>
        <v>30</v>
      </c>
      <c r="H456" s="8" t="s">
        <v>3713</v>
      </c>
      <c r="I456" s="8" t="s">
        <v>2170</v>
      </c>
      <c r="J456" s="8" t="s">
        <v>2050</v>
      </c>
      <c r="K456" s="8">
        <v>35</v>
      </c>
      <c r="L456" s="8">
        <v>118</v>
      </c>
      <c r="M456" s="8" t="s">
        <v>1104</v>
      </c>
      <c r="N456" s="8">
        <v>0</v>
      </c>
      <c r="O456" s="8" t="s">
        <v>2521</v>
      </c>
      <c r="P456" s="13" t="s">
        <v>2522</v>
      </c>
      <c r="Q456" s="8" t="s">
        <v>2523</v>
      </c>
      <c r="R456">
        <v>1</v>
      </c>
      <c r="S456" s="260">
        <v>0.0315625</v>
      </c>
      <c r="U456" s="260">
        <f>P456-S456</f>
        <v>0</v>
      </c>
    </row>
    <row r="457" spans="1:21" ht="12.75">
      <c r="A457" s="13">
        <v>36</v>
      </c>
      <c r="B457" s="8">
        <v>718</v>
      </c>
      <c r="C457" s="8" t="s">
        <v>2202</v>
      </c>
      <c r="D457" s="8" t="s">
        <v>2203</v>
      </c>
      <c r="E457" s="288">
        <v>25766</v>
      </c>
      <c r="F457" s="290">
        <v>1970</v>
      </c>
      <c r="G457" s="290">
        <f t="shared" si="11"/>
        <v>40</v>
      </c>
      <c r="H457" s="8" t="s">
        <v>3713</v>
      </c>
      <c r="I457" s="8" t="s">
        <v>2204</v>
      </c>
      <c r="J457" s="8" t="s">
        <v>2083</v>
      </c>
      <c r="K457" s="8">
        <v>8</v>
      </c>
      <c r="L457" s="8">
        <v>33</v>
      </c>
      <c r="M457" s="8" t="s">
        <v>1104</v>
      </c>
      <c r="N457" s="8">
        <v>0</v>
      </c>
      <c r="O457" s="8" t="s">
        <v>2205</v>
      </c>
      <c r="P457" s="13" t="s">
        <v>2199</v>
      </c>
      <c r="Q457" s="8" t="s">
        <v>2206</v>
      </c>
      <c r="R457">
        <v>1</v>
      </c>
      <c r="S457" s="260">
        <v>0.027604166666666666</v>
      </c>
      <c r="U457" s="260">
        <f>P457-S457</f>
        <v>0</v>
      </c>
    </row>
    <row r="458" spans="1:22" s="246" customFormat="1" ht="12.75">
      <c r="A458" s="8">
        <v>262</v>
      </c>
      <c r="B458" s="8">
        <v>500</v>
      </c>
      <c r="C458" s="8" t="s">
        <v>1899</v>
      </c>
      <c r="D458" s="8" t="s">
        <v>2633</v>
      </c>
      <c r="E458" s="288">
        <v>32385</v>
      </c>
      <c r="F458" s="290">
        <v>1988</v>
      </c>
      <c r="G458" s="290">
        <f t="shared" si="11"/>
        <v>22</v>
      </c>
      <c r="H458" s="8" t="s">
        <v>3713</v>
      </c>
      <c r="I458" s="8" t="s">
        <v>2963</v>
      </c>
      <c r="J458" s="8" t="s">
        <v>2044</v>
      </c>
      <c r="K458" s="8">
        <v>63</v>
      </c>
      <c r="L458" s="8">
        <v>247</v>
      </c>
      <c r="M458" s="8" t="s">
        <v>1104</v>
      </c>
      <c r="N458" s="8">
        <v>0</v>
      </c>
      <c r="O458" s="8" t="s">
        <v>2964</v>
      </c>
      <c r="P458" s="13" t="s">
        <v>2955</v>
      </c>
      <c r="Q458" s="8" t="s">
        <v>2965</v>
      </c>
      <c r="R458">
        <v>1</v>
      </c>
      <c r="S458" s="260">
        <v>0.03553240740740741</v>
      </c>
      <c r="T458" s="260">
        <f>P458-S458</f>
        <v>0</v>
      </c>
      <c r="U458"/>
      <c r="V458" s="263"/>
    </row>
    <row r="459" spans="1:21" ht="12.75">
      <c r="A459" s="257">
        <v>407</v>
      </c>
      <c r="B459" s="257">
        <v>331</v>
      </c>
      <c r="C459" s="257" t="s">
        <v>1899</v>
      </c>
      <c r="D459" s="257" t="s">
        <v>3412</v>
      </c>
      <c r="E459" s="291">
        <v>24706</v>
      </c>
      <c r="F459" s="289">
        <v>1967</v>
      </c>
      <c r="G459" s="290">
        <f t="shared" si="11"/>
        <v>43</v>
      </c>
      <c r="H459" s="257" t="s">
        <v>3713</v>
      </c>
      <c r="I459" s="257" t="s">
        <v>2963</v>
      </c>
      <c r="J459" s="257" t="s">
        <v>2098</v>
      </c>
      <c r="K459" s="257">
        <v>9</v>
      </c>
      <c r="L459" s="257">
        <v>0</v>
      </c>
      <c r="M459" s="257" t="s">
        <v>1103</v>
      </c>
      <c r="N459" s="257">
        <v>31</v>
      </c>
      <c r="O459" s="257" t="s">
        <v>3413</v>
      </c>
      <c r="P459" s="292" t="s">
        <v>3414</v>
      </c>
      <c r="Q459" s="257" t="s">
        <v>3415</v>
      </c>
      <c r="R459" s="246">
        <v>1</v>
      </c>
      <c r="S459" s="274">
        <v>0.04113425925925926</v>
      </c>
      <c r="T459" s="260">
        <f>P459-S459</f>
        <v>0</v>
      </c>
      <c r="U459" s="246"/>
    </row>
    <row r="460" spans="1:21" ht="12.75">
      <c r="A460" s="13">
        <v>75</v>
      </c>
      <c r="B460" s="8">
        <v>44</v>
      </c>
      <c r="C460" s="8" t="s">
        <v>1705</v>
      </c>
      <c r="D460" s="8" t="s">
        <v>2077</v>
      </c>
      <c r="E460" s="288">
        <v>29049</v>
      </c>
      <c r="F460" s="290">
        <v>1979</v>
      </c>
      <c r="G460" s="290">
        <f t="shared" si="11"/>
        <v>31</v>
      </c>
      <c r="H460" s="8" t="s">
        <v>3713</v>
      </c>
      <c r="I460" s="8" t="s">
        <v>2345</v>
      </c>
      <c r="J460" s="8" t="s">
        <v>2050</v>
      </c>
      <c r="K460" s="8">
        <v>23</v>
      </c>
      <c r="L460" s="8">
        <v>70</v>
      </c>
      <c r="M460" s="8" t="s">
        <v>1104</v>
      </c>
      <c r="N460" s="8">
        <v>0</v>
      </c>
      <c r="O460" s="8" t="s">
        <v>2346</v>
      </c>
      <c r="P460" s="13" t="s">
        <v>2346</v>
      </c>
      <c r="Q460" s="8" t="s">
        <v>2347</v>
      </c>
      <c r="R460">
        <v>1</v>
      </c>
      <c r="S460" s="260">
        <v>0.029664351851851855</v>
      </c>
      <c r="U460" s="260">
        <f>P460-S460</f>
        <v>0</v>
      </c>
    </row>
    <row r="461" spans="1:20" ht="12.75">
      <c r="A461" s="8">
        <v>297</v>
      </c>
      <c r="B461" s="8">
        <v>555</v>
      </c>
      <c r="C461" s="8" t="s">
        <v>3069</v>
      </c>
      <c r="D461" s="8" t="s">
        <v>2153</v>
      </c>
      <c r="E461" s="288">
        <v>17706</v>
      </c>
      <c r="F461" s="290">
        <v>1948</v>
      </c>
      <c r="G461" s="290">
        <f t="shared" si="11"/>
        <v>62</v>
      </c>
      <c r="H461" s="8" t="s">
        <v>3713</v>
      </c>
      <c r="I461" s="8" t="s">
        <v>2809</v>
      </c>
      <c r="J461" s="8" t="s">
        <v>2395</v>
      </c>
      <c r="K461" s="8">
        <v>19</v>
      </c>
      <c r="L461" s="8">
        <v>279</v>
      </c>
      <c r="M461" s="8" t="s">
        <v>1104</v>
      </c>
      <c r="N461" s="8">
        <v>0</v>
      </c>
      <c r="O461" s="8" t="s">
        <v>3066</v>
      </c>
      <c r="P461" s="13" t="s">
        <v>3070</v>
      </c>
      <c r="Q461" s="8" t="s">
        <v>3071</v>
      </c>
      <c r="R461">
        <v>1</v>
      </c>
      <c r="S461" s="260">
        <v>0.03648148148148148</v>
      </c>
      <c r="T461" s="260">
        <f>P461-S461</f>
        <v>0</v>
      </c>
    </row>
    <row r="462" spans="1:21" ht="12.75">
      <c r="A462" s="292">
        <v>100</v>
      </c>
      <c r="B462" s="257">
        <v>421</v>
      </c>
      <c r="C462" s="257" t="s">
        <v>1452</v>
      </c>
      <c r="D462" s="257" t="s">
        <v>2432</v>
      </c>
      <c r="E462" s="291">
        <v>22018</v>
      </c>
      <c r="F462" s="289">
        <v>1960</v>
      </c>
      <c r="G462" s="290">
        <f t="shared" si="11"/>
        <v>50</v>
      </c>
      <c r="H462" s="257" t="s">
        <v>3713</v>
      </c>
      <c r="I462" s="257" t="s">
        <v>2163</v>
      </c>
      <c r="J462" s="257" t="s">
        <v>2433</v>
      </c>
      <c r="K462" s="257">
        <v>1</v>
      </c>
      <c r="L462" s="257">
        <v>0</v>
      </c>
      <c r="M462" s="257" t="s">
        <v>1103</v>
      </c>
      <c r="N462" s="257">
        <v>7</v>
      </c>
      <c r="O462" s="257" t="s">
        <v>2434</v>
      </c>
      <c r="P462" s="292" t="s">
        <v>2420</v>
      </c>
      <c r="Q462" s="257" t="s">
        <v>2435</v>
      </c>
      <c r="R462" s="246">
        <v>1</v>
      </c>
      <c r="S462" s="274">
        <v>0.03037037037037037</v>
      </c>
      <c r="T462" s="246"/>
      <c r="U462" s="260">
        <f>P462-S462</f>
        <v>0</v>
      </c>
    </row>
    <row r="463" spans="1:21" ht="12.75">
      <c r="A463" s="13">
        <v>64</v>
      </c>
      <c r="B463" s="8">
        <v>332</v>
      </c>
      <c r="C463" s="8" t="s">
        <v>345</v>
      </c>
      <c r="D463" s="8" t="s">
        <v>2198</v>
      </c>
      <c r="E463" s="288">
        <v>21161</v>
      </c>
      <c r="F463" s="290">
        <v>1957</v>
      </c>
      <c r="G463" s="290">
        <f t="shared" si="11"/>
        <v>53</v>
      </c>
      <c r="H463" s="8" t="s">
        <v>3713</v>
      </c>
      <c r="I463" s="8" t="s">
        <v>2312</v>
      </c>
      <c r="J463" s="8" t="s">
        <v>2137</v>
      </c>
      <c r="K463" s="8">
        <v>11</v>
      </c>
      <c r="L463" s="8">
        <v>59</v>
      </c>
      <c r="M463" s="8" t="s">
        <v>1104</v>
      </c>
      <c r="N463" s="8">
        <v>0</v>
      </c>
      <c r="O463" s="8" t="s">
        <v>2313</v>
      </c>
      <c r="P463" s="13" t="s">
        <v>2313</v>
      </c>
      <c r="Q463" s="8" t="s">
        <v>2314</v>
      </c>
      <c r="R463">
        <v>1</v>
      </c>
      <c r="S463" s="260">
        <v>0.029317129629629634</v>
      </c>
      <c r="U463" s="260">
        <f>P463-S463</f>
        <v>0</v>
      </c>
    </row>
    <row r="464" spans="1:20" ht="12.75">
      <c r="A464" s="13">
        <v>251</v>
      </c>
      <c r="B464" s="8">
        <v>333</v>
      </c>
      <c r="C464" s="8" t="s">
        <v>345</v>
      </c>
      <c r="D464" s="8" t="s">
        <v>2845</v>
      </c>
      <c r="E464" s="288">
        <v>20530</v>
      </c>
      <c r="F464" s="290">
        <v>1956</v>
      </c>
      <c r="G464" s="290">
        <f t="shared" si="11"/>
        <v>54</v>
      </c>
      <c r="H464" s="8" t="s">
        <v>3713</v>
      </c>
      <c r="I464" s="8" t="s">
        <v>2312</v>
      </c>
      <c r="J464" s="8" t="s">
        <v>2137</v>
      </c>
      <c r="K464" s="8">
        <v>45</v>
      </c>
      <c r="L464" s="8">
        <v>238</v>
      </c>
      <c r="M464" s="8" t="s">
        <v>1104</v>
      </c>
      <c r="N464" s="8">
        <v>0</v>
      </c>
      <c r="O464" s="8" t="s">
        <v>2932</v>
      </c>
      <c r="P464" s="13" t="s">
        <v>2932</v>
      </c>
      <c r="Q464" s="8" t="s">
        <v>2933</v>
      </c>
      <c r="R464">
        <v>1</v>
      </c>
      <c r="S464" s="260">
        <v>0.03515046296296296</v>
      </c>
      <c r="T464" s="260">
        <f>P464-S464</f>
        <v>0</v>
      </c>
    </row>
    <row r="465" spans="1:21" ht="12.75">
      <c r="A465" s="292">
        <v>12</v>
      </c>
      <c r="B465" s="257">
        <v>5</v>
      </c>
      <c r="C465" s="257" t="s">
        <v>1488</v>
      </c>
      <c r="D465" s="257" t="s">
        <v>2097</v>
      </c>
      <c r="E465" s="291">
        <v>25457</v>
      </c>
      <c r="F465" s="289">
        <v>1969</v>
      </c>
      <c r="G465" s="290">
        <f t="shared" si="11"/>
        <v>41</v>
      </c>
      <c r="H465" s="257" t="s">
        <v>1464</v>
      </c>
      <c r="I465" s="257" t="s">
        <v>2049</v>
      </c>
      <c r="J465" s="257" t="s">
        <v>2098</v>
      </c>
      <c r="K465" s="257">
        <v>1</v>
      </c>
      <c r="L465" s="257">
        <v>0</v>
      </c>
      <c r="M465" s="257" t="s">
        <v>1103</v>
      </c>
      <c r="N465" s="257">
        <v>2</v>
      </c>
      <c r="O465" s="257" t="s">
        <v>2099</v>
      </c>
      <c r="P465" s="292" t="s">
        <v>2099</v>
      </c>
      <c r="Q465" s="297" t="s">
        <v>2100</v>
      </c>
      <c r="R465" s="246">
        <v>1</v>
      </c>
      <c r="S465" s="274">
        <v>0.0256712962962963</v>
      </c>
      <c r="T465" s="246"/>
      <c r="U465" s="260">
        <f>P465-S465</f>
        <v>0</v>
      </c>
    </row>
    <row r="466" spans="1:22" s="246" customFormat="1" ht="12.75">
      <c r="A466" s="13">
        <v>117</v>
      </c>
      <c r="B466" s="8">
        <v>238</v>
      </c>
      <c r="C466" s="8" t="s">
        <v>1453</v>
      </c>
      <c r="D466" s="8" t="s">
        <v>2146</v>
      </c>
      <c r="E466" s="288">
        <v>30602</v>
      </c>
      <c r="F466" s="290">
        <v>1983</v>
      </c>
      <c r="G466" s="290">
        <f t="shared" si="11"/>
        <v>27</v>
      </c>
      <c r="H466" s="8" t="s">
        <v>3713</v>
      </c>
      <c r="I466" s="8" t="s">
        <v>2179</v>
      </c>
      <c r="J466" s="8" t="s">
        <v>2044</v>
      </c>
      <c r="K466" s="8">
        <v>32</v>
      </c>
      <c r="L466" s="8">
        <v>109</v>
      </c>
      <c r="M466" s="8" t="s">
        <v>1104</v>
      </c>
      <c r="N466" s="8">
        <v>0</v>
      </c>
      <c r="O466" s="8" t="s">
        <v>2488</v>
      </c>
      <c r="P466" s="13" t="s">
        <v>2489</v>
      </c>
      <c r="Q466" s="8" t="s">
        <v>2490</v>
      </c>
      <c r="R466">
        <v>1</v>
      </c>
      <c r="S466" s="260">
        <v>0.031203703703703702</v>
      </c>
      <c r="T466"/>
      <c r="U466" s="260">
        <f>P466-S466</f>
        <v>0</v>
      </c>
      <c r="V466" s="263"/>
    </row>
    <row r="467" spans="1:22" s="246" customFormat="1" ht="12.75">
      <c r="A467" s="8">
        <v>271</v>
      </c>
      <c r="B467" s="8">
        <v>702</v>
      </c>
      <c r="C467" s="8" t="s">
        <v>1454</v>
      </c>
      <c r="D467" s="8" t="s">
        <v>2077</v>
      </c>
      <c r="E467" s="288">
        <v>29510</v>
      </c>
      <c r="F467" s="290">
        <v>1980</v>
      </c>
      <c r="G467" s="290">
        <f t="shared" si="11"/>
        <v>30</v>
      </c>
      <c r="H467" s="8" t="s">
        <v>3713</v>
      </c>
      <c r="I467" s="8" t="s">
        <v>2170</v>
      </c>
      <c r="J467" s="8" t="s">
        <v>2050</v>
      </c>
      <c r="K467" s="8">
        <v>76</v>
      </c>
      <c r="L467" s="8">
        <v>255</v>
      </c>
      <c r="M467" s="8" t="s">
        <v>1104</v>
      </c>
      <c r="N467" s="8">
        <v>0</v>
      </c>
      <c r="O467" s="8" t="s">
        <v>2986</v>
      </c>
      <c r="P467" s="13" t="s">
        <v>2987</v>
      </c>
      <c r="Q467" s="8" t="s">
        <v>2988</v>
      </c>
      <c r="R467">
        <v>1</v>
      </c>
      <c r="S467" s="260">
        <v>0.03576388888888889</v>
      </c>
      <c r="T467" s="260">
        <f>P467-S467</f>
        <v>0</v>
      </c>
      <c r="U467"/>
      <c r="V467" s="263"/>
    </row>
    <row r="468" spans="1:21" ht="12.75">
      <c r="A468" s="13">
        <v>86</v>
      </c>
      <c r="B468" s="8">
        <v>603</v>
      </c>
      <c r="C468" s="8" t="s">
        <v>2380</v>
      </c>
      <c r="D468" s="8" t="s">
        <v>2381</v>
      </c>
      <c r="E468" s="288">
        <v>29093</v>
      </c>
      <c r="F468" s="290">
        <v>1979</v>
      </c>
      <c r="G468" s="290">
        <f t="shared" si="11"/>
        <v>31</v>
      </c>
      <c r="H468" s="8" t="s">
        <v>3713</v>
      </c>
      <c r="I468" s="8" t="s">
        <v>2333</v>
      </c>
      <c r="J468" s="8" t="s">
        <v>2050</v>
      </c>
      <c r="K468" s="8">
        <v>26</v>
      </c>
      <c r="L468" s="8">
        <v>80</v>
      </c>
      <c r="M468" s="8" t="s">
        <v>1104</v>
      </c>
      <c r="N468" s="8">
        <v>0</v>
      </c>
      <c r="O468" s="8" t="s">
        <v>2382</v>
      </c>
      <c r="P468" s="13" t="s">
        <v>2383</v>
      </c>
      <c r="Q468" s="8" t="s">
        <v>2384</v>
      </c>
      <c r="R468">
        <v>1</v>
      </c>
      <c r="S468" s="260">
        <v>0.02988425925925926</v>
      </c>
      <c r="U468" s="260">
        <f>P468-S468</f>
        <v>0</v>
      </c>
    </row>
    <row r="469" spans="1:22" s="246" customFormat="1" ht="12.75">
      <c r="A469" s="13">
        <v>106</v>
      </c>
      <c r="B469" s="8">
        <v>721</v>
      </c>
      <c r="C469" s="8" t="s">
        <v>2453</v>
      </c>
      <c r="D469" s="8" t="s">
        <v>2174</v>
      </c>
      <c r="E469" s="288">
        <v>32123</v>
      </c>
      <c r="F469" s="290">
        <v>1987</v>
      </c>
      <c r="G469" s="290">
        <f t="shared" si="11"/>
        <v>23</v>
      </c>
      <c r="H469" s="8" t="s">
        <v>3713</v>
      </c>
      <c r="I469" s="8" t="s">
        <v>2454</v>
      </c>
      <c r="J469" s="8" t="s">
        <v>2044</v>
      </c>
      <c r="K469" s="8">
        <v>28</v>
      </c>
      <c r="L469" s="8">
        <v>99</v>
      </c>
      <c r="M469" s="8" t="s">
        <v>1104</v>
      </c>
      <c r="N469" s="8">
        <v>0</v>
      </c>
      <c r="O469" s="8" t="s">
        <v>2455</v>
      </c>
      <c r="P469" s="13" t="s">
        <v>2441</v>
      </c>
      <c r="Q469" s="8" t="s">
        <v>2456</v>
      </c>
      <c r="R469">
        <v>1</v>
      </c>
      <c r="S469" s="260">
        <v>0.03050925925925926</v>
      </c>
      <c r="T469"/>
      <c r="U469" s="260">
        <f>P469-S469</f>
        <v>0</v>
      </c>
      <c r="V469" s="263"/>
    </row>
    <row r="470" spans="1:22" s="246" customFormat="1" ht="12.75">
      <c r="A470" s="13">
        <v>174</v>
      </c>
      <c r="B470" s="8">
        <v>725</v>
      </c>
      <c r="C470" s="8" t="s">
        <v>2453</v>
      </c>
      <c r="D470" s="8" t="s">
        <v>2255</v>
      </c>
      <c r="E470" s="288">
        <v>32931</v>
      </c>
      <c r="F470" s="290">
        <v>1990</v>
      </c>
      <c r="G470" s="290">
        <f t="shared" si="11"/>
        <v>20</v>
      </c>
      <c r="H470" s="8" t="s">
        <v>3713</v>
      </c>
      <c r="I470" s="8" t="s">
        <v>2454</v>
      </c>
      <c r="J470" s="8" t="s">
        <v>2044</v>
      </c>
      <c r="K470" s="8">
        <v>44</v>
      </c>
      <c r="L470" s="8">
        <v>166</v>
      </c>
      <c r="M470" s="8" t="s">
        <v>1104</v>
      </c>
      <c r="N470" s="8">
        <v>0</v>
      </c>
      <c r="O470" s="8" t="s">
        <v>2666</v>
      </c>
      <c r="P470" s="13" t="s">
        <v>2645</v>
      </c>
      <c r="Q470" s="8" t="s">
        <v>2668</v>
      </c>
      <c r="R470">
        <v>1</v>
      </c>
      <c r="S470" s="260">
        <v>0.03288194444444444</v>
      </c>
      <c r="T470"/>
      <c r="U470" s="260">
        <f>P470-S470</f>
        <v>0</v>
      </c>
      <c r="V470" s="263"/>
    </row>
    <row r="471" spans="1:21" ht="12.75">
      <c r="A471" s="292">
        <v>465</v>
      </c>
      <c r="B471" s="257">
        <v>154</v>
      </c>
      <c r="C471" s="257" t="s">
        <v>3618</v>
      </c>
      <c r="D471" s="257" t="s">
        <v>3619</v>
      </c>
      <c r="E471" s="291">
        <v>27555</v>
      </c>
      <c r="F471" s="289">
        <v>1975</v>
      </c>
      <c r="G471" s="290">
        <f t="shared" si="11"/>
        <v>35</v>
      </c>
      <c r="H471" s="257" t="s">
        <v>3713</v>
      </c>
      <c r="I471" s="257" t="s">
        <v>2312</v>
      </c>
      <c r="J471" s="257" t="s">
        <v>2232</v>
      </c>
      <c r="K471" s="257">
        <v>17</v>
      </c>
      <c r="L471" s="257">
        <v>0</v>
      </c>
      <c r="M471" s="257" t="s">
        <v>1103</v>
      </c>
      <c r="N471" s="257">
        <v>50</v>
      </c>
      <c r="O471" s="257" t="s">
        <v>3620</v>
      </c>
      <c r="P471" s="292" t="s">
        <v>3613</v>
      </c>
      <c r="Q471" s="257" t="s">
        <v>3621</v>
      </c>
      <c r="R471" s="246">
        <v>1</v>
      </c>
      <c r="S471" s="274">
        <v>0.04614583333333333</v>
      </c>
      <c r="T471" s="260">
        <f>P471-S471</f>
        <v>0</v>
      </c>
      <c r="U471" s="246"/>
    </row>
    <row r="472" spans="1:20" ht="12.75">
      <c r="A472" s="8">
        <v>238</v>
      </c>
      <c r="B472" s="8">
        <v>337</v>
      </c>
      <c r="C472" s="8" t="s">
        <v>1628</v>
      </c>
      <c r="D472" s="8" t="s">
        <v>2436</v>
      </c>
      <c r="E472" s="288">
        <v>17982</v>
      </c>
      <c r="F472" s="290">
        <v>1949</v>
      </c>
      <c r="G472" s="290">
        <f t="shared" si="11"/>
        <v>61</v>
      </c>
      <c r="H472" s="8" t="s">
        <v>3713</v>
      </c>
      <c r="I472" s="8" t="s">
        <v>2856</v>
      </c>
      <c r="J472" s="8" t="s">
        <v>2395</v>
      </c>
      <c r="K472" s="8">
        <v>14</v>
      </c>
      <c r="L472" s="8">
        <v>225</v>
      </c>
      <c r="M472" s="8" t="s">
        <v>1104</v>
      </c>
      <c r="N472" s="8">
        <v>0</v>
      </c>
      <c r="O472" s="8" t="s">
        <v>2857</v>
      </c>
      <c r="P472" s="13" t="s">
        <v>2858</v>
      </c>
      <c r="Q472" s="8" t="s">
        <v>2859</v>
      </c>
      <c r="R472">
        <v>1</v>
      </c>
      <c r="S472" s="260">
        <v>0.0346875</v>
      </c>
      <c r="T472" s="260">
        <f>P472-S472</f>
        <v>0</v>
      </c>
    </row>
    <row r="473" spans="1:21" ht="12.75">
      <c r="A473" s="13">
        <v>95</v>
      </c>
      <c r="B473" s="8">
        <v>82</v>
      </c>
      <c r="C473" s="8" t="s">
        <v>1644</v>
      </c>
      <c r="D473" s="8" t="s">
        <v>2416</v>
      </c>
      <c r="E473" s="288">
        <v>30500</v>
      </c>
      <c r="F473" s="290">
        <v>1983</v>
      </c>
      <c r="G473" s="290">
        <f t="shared" si="11"/>
        <v>27</v>
      </c>
      <c r="H473" s="8" t="s">
        <v>3713</v>
      </c>
      <c r="I473" s="8" t="s">
        <v>2179</v>
      </c>
      <c r="J473" s="8" t="s">
        <v>2044</v>
      </c>
      <c r="K473" s="8">
        <v>25</v>
      </c>
      <c r="L473" s="8">
        <v>89</v>
      </c>
      <c r="M473" s="8" t="s">
        <v>1104</v>
      </c>
      <c r="N473" s="8">
        <v>0</v>
      </c>
      <c r="O473" s="8" t="s">
        <v>2414</v>
      </c>
      <c r="P473" s="13" t="s">
        <v>2417</v>
      </c>
      <c r="Q473" s="8" t="s">
        <v>2418</v>
      </c>
      <c r="R473">
        <v>1</v>
      </c>
      <c r="S473" s="260">
        <v>0.030335648148148143</v>
      </c>
      <c r="U473" s="260">
        <f>P473-S473</f>
        <v>0</v>
      </c>
    </row>
    <row r="474" spans="1:21" ht="12.75">
      <c r="A474" s="13">
        <v>33</v>
      </c>
      <c r="B474" s="8">
        <v>458</v>
      </c>
      <c r="C474" s="8" t="s">
        <v>349</v>
      </c>
      <c r="D474" s="8" t="s">
        <v>2191</v>
      </c>
      <c r="E474" s="288">
        <v>27052</v>
      </c>
      <c r="F474" s="293">
        <v>1974</v>
      </c>
      <c r="G474" s="290">
        <f t="shared" si="11"/>
        <v>36</v>
      </c>
      <c r="H474" s="8" t="s">
        <v>3713</v>
      </c>
      <c r="I474" s="8" t="s">
        <v>2185</v>
      </c>
      <c r="J474" s="8" t="s">
        <v>2050</v>
      </c>
      <c r="K474" s="8">
        <v>9</v>
      </c>
      <c r="L474" s="8">
        <v>30</v>
      </c>
      <c r="M474" s="8" t="s">
        <v>1104</v>
      </c>
      <c r="N474" s="8">
        <v>0</v>
      </c>
      <c r="O474" s="8" t="s">
        <v>2192</v>
      </c>
      <c r="P474" s="13" t="s">
        <v>2192</v>
      </c>
      <c r="Q474" s="8" t="s">
        <v>2160</v>
      </c>
      <c r="R474">
        <v>1</v>
      </c>
      <c r="S474" s="260">
        <v>0.027557870370370368</v>
      </c>
      <c r="U474" s="260">
        <f>P474-S474</f>
        <v>0</v>
      </c>
    </row>
    <row r="475" spans="1:22" s="246" customFormat="1" ht="12.75">
      <c r="A475" s="13">
        <v>145</v>
      </c>
      <c r="B475" s="8">
        <v>218</v>
      </c>
      <c r="C475" s="8" t="s">
        <v>2580</v>
      </c>
      <c r="D475" s="8" t="s">
        <v>2158</v>
      </c>
      <c r="E475" s="288">
        <v>33132</v>
      </c>
      <c r="F475" s="290">
        <v>1990</v>
      </c>
      <c r="G475" s="290">
        <f t="shared" si="11"/>
        <v>20</v>
      </c>
      <c r="H475" s="8" t="s">
        <v>3713</v>
      </c>
      <c r="I475" s="8" t="s">
        <v>2238</v>
      </c>
      <c r="J475" s="8" t="s">
        <v>2044</v>
      </c>
      <c r="K475" s="8">
        <v>37</v>
      </c>
      <c r="L475" s="8">
        <v>137</v>
      </c>
      <c r="M475" s="8" t="s">
        <v>1104</v>
      </c>
      <c r="N475" s="8">
        <v>0</v>
      </c>
      <c r="O475" s="8" t="s">
        <v>2581</v>
      </c>
      <c r="P475" s="13" t="s">
        <v>2582</v>
      </c>
      <c r="Q475" s="8" t="s">
        <v>2484</v>
      </c>
      <c r="R475">
        <v>1</v>
      </c>
      <c r="S475" s="260">
        <v>0.03225694444444444</v>
      </c>
      <c r="T475"/>
      <c r="U475" s="260">
        <f>P475-S475</f>
        <v>0</v>
      </c>
      <c r="V475" s="263"/>
    </row>
    <row r="476" spans="1:20" ht="12.75">
      <c r="A476" s="8">
        <v>337</v>
      </c>
      <c r="B476" s="8">
        <v>118</v>
      </c>
      <c r="C476" s="8" t="s">
        <v>1641</v>
      </c>
      <c r="D476" s="8" t="s">
        <v>2787</v>
      </c>
      <c r="E476" s="288">
        <v>31270</v>
      </c>
      <c r="F476" s="290">
        <v>1985</v>
      </c>
      <c r="G476" s="290">
        <f t="shared" si="11"/>
        <v>25</v>
      </c>
      <c r="H476" s="8" t="s">
        <v>3713</v>
      </c>
      <c r="I476" s="8" t="s">
        <v>2362</v>
      </c>
      <c r="J476" s="8" t="s">
        <v>2044</v>
      </c>
      <c r="K476" s="8">
        <v>79</v>
      </c>
      <c r="L476" s="8">
        <v>316</v>
      </c>
      <c r="M476" s="8" t="s">
        <v>1104</v>
      </c>
      <c r="N476" s="8">
        <v>0</v>
      </c>
      <c r="O476" s="8" t="s">
        <v>3181</v>
      </c>
      <c r="P476" s="13" t="s">
        <v>3168</v>
      </c>
      <c r="Q476" s="8" t="s">
        <v>3182</v>
      </c>
      <c r="R476">
        <v>1</v>
      </c>
      <c r="S476" s="260">
        <v>0.0375462962962963</v>
      </c>
      <c r="T476" s="260">
        <f>P476-S476</f>
        <v>0</v>
      </c>
    </row>
    <row r="477" spans="1:21" ht="12.75">
      <c r="A477" s="292">
        <v>111</v>
      </c>
      <c r="B477" s="257">
        <v>678</v>
      </c>
      <c r="C477" s="257" t="s">
        <v>2469</v>
      </c>
      <c r="D477" s="257" t="s">
        <v>2470</v>
      </c>
      <c r="E477" s="291">
        <v>31411</v>
      </c>
      <c r="F477" s="289">
        <v>1985</v>
      </c>
      <c r="G477" s="290">
        <f t="shared" si="11"/>
        <v>25</v>
      </c>
      <c r="H477" s="257" t="s">
        <v>1464</v>
      </c>
      <c r="I477" s="257" t="s">
        <v>2471</v>
      </c>
      <c r="J477" s="257" t="s">
        <v>2093</v>
      </c>
      <c r="K477" s="257">
        <v>4</v>
      </c>
      <c r="L477" s="257">
        <v>0</v>
      </c>
      <c r="M477" s="257" t="s">
        <v>1103</v>
      </c>
      <c r="N477" s="257">
        <v>8</v>
      </c>
      <c r="O477" s="257" t="s">
        <v>2472</v>
      </c>
      <c r="P477" s="292" t="s">
        <v>2473</v>
      </c>
      <c r="Q477" s="257" t="s">
        <v>2474</v>
      </c>
      <c r="R477" s="246">
        <v>1</v>
      </c>
      <c r="S477" s="274">
        <v>0.030879629629629632</v>
      </c>
      <c r="T477" s="246"/>
      <c r="U477" s="246">
        <f>P477-S477</f>
        <v>0</v>
      </c>
    </row>
    <row r="478" spans="1:22" s="246" customFormat="1" ht="12.75">
      <c r="A478" s="13">
        <v>40</v>
      </c>
      <c r="B478" s="8">
        <v>549</v>
      </c>
      <c r="C478" s="8" t="s">
        <v>2221</v>
      </c>
      <c r="D478" s="8" t="s">
        <v>2042</v>
      </c>
      <c r="E478" s="288">
        <v>24289</v>
      </c>
      <c r="F478" s="290">
        <v>1966</v>
      </c>
      <c r="G478" s="290">
        <f t="shared" si="11"/>
        <v>44</v>
      </c>
      <c r="H478" s="8" t="s">
        <v>3713</v>
      </c>
      <c r="I478" s="8" t="s">
        <v>2222</v>
      </c>
      <c r="J478" s="8" t="s">
        <v>2083</v>
      </c>
      <c r="K478" s="8">
        <v>9</v>
      </c>
      <c r="L478" s="8">
        <v>36</v>
      </c>
      <c r="M478" s="8" t="s">
        <v>1104</v>
      </c>
      <c r="N478" s="8">
        <v>0</v>
      </c>
      <c r="O478" s="8" t="s">
        <v>2223</v>
      </c>
      <c r="P478" s="13" t="s">
        <v>2224</v>
      </c>
      <c r="Q478" s="8" t="s">
        <v>2225</v>
      </c>
      <c r="R478">
        <v>1</v>
      </c>
      <c r="S478" s="260">
        <v>0.027905092592592592</v>
      </c>
      <c r="T478"/>
      <c r="U478" s="260">
        <f>P478-S478</f>
        <v>0</v>
      </c>
      <c r="V478" s="263"/>
    </row>
    <row r="479" spans="1:21" ht="12.75">
      <c r="A479" s="257">
        <v>418</v>
      </c>
      <c r="B479" s="257">
        <v>514</v>
      </c>
      <c r="C479" s="257" t="s">
        <v>3452</v>
      </c>
      <c r="D479" s="257" t="s">
        <v>3453</v>
      </c>
      <c r="E479" s="291">
        <v>28990</v>
      </c>
      <c r="F479" s="289">
        <v>1979</v>
      </c>
      <c r="G479" s="290">
        <f t="shared" si="11"/>
        <v>31</v>
      </c>
      <c r="H479" s="257" t="s">
        <v>3713</v>
      </c>
      <c r="I479" s="257" t="s">
        <v>2132</v>
      </c>
      <c r="J479" s="257" t="s">
        <v>2232</v>
      </c>
      <c r="K479" s="257">
        <v>11</v>
      </c>
      <c r="L479" s="257">
        <v>0</v>
      </c>
      <c r="M479" s="257" t="s">
        <v>1103</v>
      </c>
      <c r="N479" s="257">
        <v>34</v>
      </c>
      <c r="O479" s="257" t="s">
        <v>3454</v>
      </c>
      <c r="P479" s="292" t="s">
        <v>3455</v>
      </c>
      <c r="Q479" s="257" t="s">
        <v>3456</v>
      </c>
      <c r="R479" s="246">
        <v>1</v>
      </c>
      <c r="S479" s="274">
        <v>0.04159722222222222</v>
      </c>
      <c r="T479" s="260">
        <f>P479-S479</f>
        <v>0</v>
      </c>
      <c r="U479" s="246"/>
    </row>
    <row r="480" spans="1:21" ht="12.75">
      <c r="A480" s="8">
        <v>208</v>
      </c>
      <c r="B480" s="8">
        <v>541</v>
      </c>
      <c r="C480" s="8" t="s">
        <v>2760</v>
      </c>
      <c r="D480" s="8" t="s">
        <v>2252</v>
      </c>
      <c r="E480" s="288">
        <v>30255</v>
      </c>
      <c r="F480" s="290">
        <v>1982</v>
      </c>
      <c r="G480" s="290">
        <f t="shared" si="11"/>
        <v>28</v>
      </c>
      <c r="H480" s="8" t="s">
        <v>3713</v>
      </c>
      <c r="I480" s="8" t="s">
        <v>2082</v>
      </c>
      <c r="J480" s="8" t="s">
        <v>2044</v>
      </c>
      <c r="K480" s="8">
        <v>50</v>
      </c>
      <c r="L480" s="8">
        <v>199</v>
      </c>
      <c r="M480" s="8" t="s">
        <v>1104</v>
      </c>
      <c r="N480" s="8">
        <v>0</v>
      </c>
      <c r="O480" s="8" t="s">
        <v>2759</v>
      </c>
      <c r="P480" s="13" t="s">
        <v>2735</v>
      </c>
      <c r="Q480" s="8" t="s">
        <v>2761</v>
      </c>
      <c r="R480">
        <v>1</v>
      </c>
      <c r="S480" s="260">
        <v>0.03380787037037037</v>
      </c>
      <c r="U480" s="260">
        <f>P480-S480</f>
        <v>0</v>
      </c>
    </row>
    <row r="481" spans="1:22" s="246" customFormat="1" ht="12.75">
      <c r="A481" s="13">
        <v>161</v>
      </c>
      <c r="B481" s="8">
        <v>198</v>
      </c>
      <c r="C481" s="8" t="s">
        <v>2625</v>
      </c>
      <c r="D481" s="8" t="s">
        <v>2341</v>
      </c>
      <c r="E481" s="288">
        <v>23683</v>
      </c>
      <c r="F481" s="290">
        <v>1964</v>
      </c>
      <c r="G481" s="290">
        <f t="shared" si="11"/>
        <v>46</v>
      </c>
      <c r="H481" s="8" t="s">
        <v>3713</v>
      </c>
      <c r="I481" s="8" t="s">
        <v>2626</v>
      </c>
      <c r="J481" s="8" t="s">
        <v>2083</v>
      </c>
      <c r="K481" s="8">
        <v>34</v>
      </c>
      <c r="L481" s="8">
        <v>153</v>
      </c>
      <c r="M481" s="8" t="s">
        <v>1104</v>
      </c>
      <c r="N481" s="8">
        <v>0</v>
      </c>
      <c r="O481" s="8" t="s">
        <v>2627</v>
      </c>
      <c r="P481" s="13" t="s">
        <v>2628</v>
      </c>
      <c r="Q481" s="8" t="s">
        <v>2629</v>
      </c>
      <c r="R481">
        <v>1</v>
      </c>
      <c r="S481" s="260">
        <v>0.03266203703703704</v>
      </c>
      <c r="T481"/>
      <c r="U481" s="260">
        <f>P481-S481</f>
        <v>0</v>
      </c>
      <c r="V481" s="263"/>
    </row>
    <row r="482" spans="1:22" s="246" customFormat="1" ht="12.75">
      <c r="A482" s="292">
        <v>483</v>
      </c>
      <c r="B482" s="257">
        <v>88</v>
      </c>
      <c r="C482" s="257" t="s">
        <v>3684</v>
      </c>
      <c r="D482" s="257" t="s">
        <v>3616</v>
      </c>
      <c r="E482" s="291">
        <v>25314</v>
      </c>
      <c r="F482" s="289">
        <v>1969</v>
      </c>
      <c r="G482" s="290">
        <f t="shared" si="11"/>
        <v>41</v>
      </c>
      <c r="H482" s="257" t="s">
        <v>3713</v>
      </c>
      <c r="I482" s="257" t="s">
        <v>2609</v>
      </c>
      <c r="J482" s="257" t="s">
        <v>2098</v>
      </c>
      <c r="K482" s="257">
        <v>14</v>
      </c>
      <c r="L482" s="257">
        <v>0</v>
      </c>
      <c r="M482" s="257" t="s">
        <v>1103</v>
      </c>
      <c r="N482" s="257">
        <v>58</v>
      </c>
      <c r="O482" s="257" t="s">
        <v>3685</v>
      </c>
      <c r="P482" s="292" t="s">
        <v>3686</v>
      </c>
      <c r="Q482" s="257" t="s">
        <v>3687</v>
      </c>
      <c r="R482" s="246">
        <v>1</v>
      </c>
      <c r="S482" s="274">
        <v>0.056921296296296296</v>
      </c>
      <c r="T482" s="260">
        <f>P482-S482</f>
        <v>0</v>
      </c>
      <c r="V482" s="263"/>
    </row>
    <row r="483" spans="1:22" s="246" customFormat="1" ht="12.75">
      <c r="A483" s="13">
        <v>139</v>
      </c>
      <c r="B483" s="8">
        <v>534</v>
      </c>
      <c r="C483" s="8" t="s">
        <v>2560</v>
      </c>
      <c r="D483" s="8" t="s">
        <v>2561</v>
      </c>
      <c r="E483" s="288">
        <v>23176</v>
      </c>
      <c r="F483" s="290">
        <v>1963</v>
      </c>
      <c r="G483" s="290">
        <f t="shared" si="11"/>
        <v>47</v>
      </c>
      <c r="H483" s="8" t="s">
        <v>3713</v>
      </c>
      <c r="I483" s="8" t="s">
        <v>2562</v>
      </c>
      <c r="J483" s="8" t="s">
        <v>2083</v>
      </c>
      <c r="K483" s="8">
        <v>28</v>
      </c>
      <c r="L483" s="8">
        <v>131</v>
      </c>
      <c r="M483" s="8" t="s">
        <v>1104</v>
      </c>
      <c r="N483" s="8">
        <v>0</v>
      </c>
      <c r="O483" s="8" t="s">
        <v>2563</v>
      </c>
      <c r="P483" s="13" t="s">
        <v>2558</v>
      </c>
      <c r="Q483" s="8" t="s">
        <v>2564</v>
      </c>
      <c r="R483">
        <v>1</v>
      </c>
      <c r="S483" s="260">
        <v>0.03199074074074074</v>
      </c>
      <c r="T483"/>
      <c r="U483" s="260">
        <f>P483-S483</f>
        <v>0</v>
      </c>
      <c r="V483" s="263"/>
    </row>
    <row r="484" spans="1:21" ht="12.75">
      <c r="A484" s="13">
        <v>163</v>
      </c>
      <c r="B484" s="8">
        <v>127</v>
      </c>
      <c r="C484" s="8" t="s">
        <v>352</v>
      </c>
      <c r="D484" s="8" t="s">
        <v>2633</v>
      </c>
      <c r="E484" s="288">
        <v>28882</v>
      </c>
      <c r="F484" s="290">
        <v>1979</v>
      </c>
      <c r="G484" s="290">
        <f t="shared" si="11"/>
        <v>31</v>
      </c>
      <c r="H484" s="8" t="s">
        <v>3713</v>
      </c>
      <c r="I484" s="8" t="s">
        <v>2333</v>
      </c>
      <c r="J484" s="8" t="s">
        <v>2050</v>
      </c>
      <c r="K484" s="8">
        <v>47</v>
      </c>
      <c r="L484" s="8">
        <v>155</v>
      </c>
      <c r="M484" s="8" t="s">
        <v>1104</v>
      </c>
      <c r="N484" s="8">
        <v>0</v>
      </c>
      <c r="O484" s="8" t="s">
        <v>2632</v>
      </c>
      <c r="P484" s="13" t="s">
        <v>2634</v>
      </c>
      <c r="Q484" s="8" t="s">
        <v>2635</v>
      </c>
      <c r="R484">
        <v>1</v>
      </c>
      <c r="S484" s="260">
        <v>0.03273148148148148</v>
      </c>
      <c r="U484" s="260">
        <f>P484-S484</f>
        <v>0</v>
      </c>
    </row>
    <row r="485" spans="1:22" s="246" customFormat="1" ht="12.75">
      <c r="A485" s="13">
        <v>155</v>
      </c>
      <c r="B485" s="8">
        <v>650</v>
      </c>
      <c r="C485" s="8" t="s">
        <v>354</v>
      </c>
      <c r="D485" s="8" t="s">
        <v>2237</v>
      </c>
      <c r="E485" s="288">
        <v>21234</v>
      </c>
      <c r="F485" s="290">
        <v>1958</v>
      </c>
      <c r="G485" s="290">
        <f t="shared" si="11"/>
        <v>52</v>
      </c>
      <c r="H485" s="8" t="s">
        <v>3713</v>
      </c>
      <c r="I485" s="8" t="s">
        <v>2609</v>
      </c>
      <c r="J485" s="8" t="s">
        <v>2137</v>
      </c>
      <c r="K485" s="8">
        <v>27</v>
      </c>
      <c r="L485" s="8">
        <v>147</v>
      </c>
      <c r="M485" s="8" t="s">
        <v>1104</v>
      </c>
      <c r="N485" s="8">
        <v>0</v>
      </c>
      <c r="O485" s="8" t="s">
        <v>2610</v>
      </c>
      <c r="P485" s="13" t="s">
        <v>2611</v>
      </c>
      <c r="Q485" s="8" t="s">
        <v>2593</v>
      </c>
      <c r="R485">
        <v>1</v>
      </c>
      <c r="S485" s="260">
        <v>0.0324537037037037</v>
      </c>
      <c r="T485"/>
      <c r="U485" s="260">
        <f>P485-S485</f>
        <v>0</v>
      </c>
      <c r="V485" s="263"/>
    </row>
    <row r="486" spans="1:22" s="246" customFormat="1" ht="12.75">
      <c r="A486" s="8">
        <v>366</v>
      </c>
      <c r="B486" s="8">
        <v>232</v>
      </c>
      <c r="C486" s="8" t="s">
        <v>3268</v>
      </c>
      <c r="D486" s="8" t="s">
        <v>3269</v>
      </c>
      <c r="E486" s="288">
        <v>27923</v>
      </c>
      <c r="F486" s="290">
        <v>1976</v>
      </c>
      <c r="G486" s="290">
        <f t="shared" si="11"/>
        <v>34</v>
      </c>
      <c r="H486" s="8" t="s">
        <v>3713</v>
      </c>
      <c r="I486" s="8" t="s">
        <v>3270</v>
      </c>
      <c r="J486" s="8" t="s">
        <v>2050</v>
      </c>
      <c r="K486" s="8">
        <v>98</v>
      </c>
      <c r="L486" s="8">
        <v>342</v>
      </c>
      <c r="M486" s="8" t="s">
        <v>1104</v>
      </c>
      <c r="N486" s="8">
        <v>0</v>
      </c>
      <c r="O486" s="8" t="s">
        <v>3265</v>
      </c>
      <c r="P486" s="13" t="s">
        <v>3248</v>
      </c>
      <c r="Q486" s="8" t="s">
        <v>3271</v>
      </c>
      <c r="R486">
        <v>1</v>
      </c>
      <c r="S486" s="260">
        <v>0.03844907407407407</v>
      </c>
      <c r="T486" s="260">
        <f>P486-S486</f>
        <v>0</v>
      </c>
      <c r="U486"/>
      <c r="V486" s="263"/>
    </row>
    <row r="487" spans="7:19" ht="12.75">
      <c r="G487" s="268">
        <f>SUBTOTAL(9,G3:G486)</f>
        <v>19282</v>
      </c>
      <c r="S487" s="168">
        <f>SUBTOTAL(9,S3:S486)</f>
        <v>17.102407407407412</v>
      </c>
    </row>
    <row r="488" spans="6:19" ht="12.75">
      <c r="F488" s="268" t="s">
        <v>2215</v>
      </c>
      <c r="G488" s="268">
        <v>2067</v>
      </c>
      <c r="H488">
        <f>G488/59</f>
        <v>35.03389830508475</v>
      </c>
      <c r="S488" s="168">
        <f>S487/484</f>
        <v>0.035335552494643416</v>
      </c>
    </row>
    <row r="489" spans="6:19" ht="12.75">
      <c r="F489" s="268" t="s">
        <v>2216</v>
      </c>
      <c r="G489" s="268">
        <v>17215</v>
      </c>
      <c r="H489">
        <f>G489/425</f>
        <v>40.50588235294118</v>
      </c>
      <c r="S489" s="168">
        <f>S488/10</f>
        <v>0.0035335552494643414</v>
      </c>
    </row>
    <row r="490" spans="6:8" ht="12.75">
      <c r="F490" s="268" t="s">
        <v>1945</v>
      </c>
      <c r="G490" s="268">
        <f>SUM(G488:G489)</f>
        <v>19282</v>
      </c>
      <c r="H490">
        <f>G490/484</f>
        <v>39.83884297520661</v>
      </c>
    </row>
  </sheetData>
  <autoFilter ref="A2:V488"/>
  <printOptions/>
  <pageMargins left="0.18" right="0.12" top="0.23" bottom="0.61" header="0.15" footer="0.5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6"/>
  <sheetViews>
    <sheetView workbookViewId="0" topLeftCell="A1">
      <pane xSplit="4" ySplit="2" topLeftCell="E49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2" sqref="J2"/>
    </sheetView>
  </sheetViews>
  <sheetFormatPr defaultColWidth="9.140625" defaultRowHeight="12.75"/>
  <cols>
    <col min="1" max="1" width="6.140625" style="0" customWidth="1"/>
    <col min="3" max="3" width="21.28125" style="0" customWidth="1"/>
    <col min="10" max="10" width="15.421875" style="167" customWidth="1"/>
  </cols>
  <sheetData>
    <row r="1" spans="1:10" ht="12.75">
      <c r="A1" t="s">
        <v>1940</v>
      </c>
      <c r="J1" s="167">
        <f>SUM(J3:J506)</f>
        <v>16.59122685185184</v>
      </c>
    </row>
    <row r="2" spans="1:10" ht="12.75">
      <c r="A2" s="8" t="s">
        <v>3695</v>
      </c>
      <c r="B2" s="8" t="s">
        <v>1140</v>
      </c>
      <c r="C2" s="8" t="s">
        <v>3697</v>
      </c>
      <c r="D2" s="8" t="s">
        <v>3698</v>
      </c>
      <c r="E2" s="8" t="s">
        <v>3699</v>
      </c>
      <c r="F2" s="8" t="s">
        <v>3700</v>
      </c>
      <c r="G2" s="8" t="s">
        <v>3701</v>
      </c>
      <c r="H2" s="8" t="s">
        <v>3702</v>
      </c>
      <c r="I2" s="8" t="s">
        <v>3703</v>
      </c>
      <c r="J2" s="9" t="s">
        <v>3704</v>
      </c>
    </row>
    <row r="3" spans="1:10" ht="12.75">
      <c r="A3" s="8">
        <v>56</v>
      </c>
      <c r="B3" s="8">
        <v>86</v>
      </c>
      <c r="C3" s="8" t="s">
        <v>1142</v>
      </c>
      <c r="D3" s="8" t="s">
        <v>1517</v>
      </c>
      <c r="E3" s="8" t="s">
        <v>3713</v>
      </c>
      <c r="F3" s="8" t="s">
        <v>1518</v>
      </c>
      <c r="G3" s="8" t="s">
        <v>3814</v>
      </c>
      <c r="H3" s="8" t="s">
        <v>3736</v>
      </c>
      <c r="I3" s="8">
        <v>4</v>
      </c>
      <c r="J3" s="9">
        <v>0.027523148148148147</v>
      </c>
    </row>
    <row r="4" spans="1:10" ht="12.75">
      <c r="A4" s="8">
        <v>297</v>
      </c>
      <c r="B4" s="8">
        <v>207</v>
      </c>
      <c r="C4" s="8" t="s">
        <v>1736</v>
      </c>
      <c r="D4" s="8" t="s">
        <v>3718</v>
      </c>
      <c r="E4" s="8" t="s">
        <v>3713</v>
      </c>
      <c r="F4" s="8" t="s">
        <v>1537</v>
      </c>
      <c r="G4" s="8" t="s">
        <v>3861</v>
      </c>
      <c r="H4" s="8" t="s">
        <v>3747</v>
      </c>
      <c r="I4" s="8">
        <v>72</v>
      </c>
      <c r="J4" s="9">
        <v>0.03329861111111111</v>
      </c>
    </row>
    <row r="5" spans="1:10" ht="12.75">
      <c r="A5" s="8">
        <v>433</v>
      </c>
      <c r="B5" s="8">
        <v>102</v>
      </c>
      <c r="C5" s="8" t="s">
        <v>1871</v>
      </c>
      <c r="D5" s="8" t="s">
        <v>197</v>
      </c>
      <c r="E5" s="8" t="s">
        <v>3713</v>
      </c>
      <c r="F5" s="8" t="s">
        <v>1872</v>
      </c>
      <c r="G5" s="8" t="s">
        <v>170</v>
      </c>
      <c r="H5" s="8" t="s">
        <v>3716</v>
      </c>
      <c r="I5" s="8">
        <v>73</v>
      </c>
      <c r="J5" s="9">
        <v>0.037893518518518514</v>
      </c>
    </row>
    <row r="6" spans="1:10" ht="12.75">
      <c r="A6" s="8">
        <v>110</v>
      </c>
      <c r="B6" s="8">
        <v>254</v>
      </c>
      <c r="C6" s="8" t="s">
        <v>1569</v>
      </c>
      <c r="D6" s="8" t="s">
        <v>3744</v>
      </c>
      <c r="E6" s="8" t="s">
        <v>3713</v>
      </c>
      <c r="F6" s="8" t="s">
        <v>1570</v>
      </c>
      <c r="G6" s="8" t="s">
        <v>3861</v>
      </c>
      <c r="H6" s="8" t="s">
        <v>3747</v>
      </c>
      <c r="I6" s="8">
        <v>24</v>
      </c>
      <c r="J6" s="9">
        <v>0.029143518518518517</v>
      </c>
    </row>
    <row r="7" spans="1:10" ht="12.75">
      <c r="A7" s="8">
        <v>496</v>
      </c>
      <c r="B7" s="8">
        <v>268</v>
      </c>
      <c r="C7" s="8" t="s">
        <v>1933</v>
      </c>
      <c r="D7" s="8" t="s">
        <v>1934</v>
      </c>
      <c r="E7" s="8" t="s">
        <v>3713</v>
      </c>
      <c r="F7" s="8" t="s">
        <v>1935</v>
      </c>
      <c r="G7" s="8" t="s">
        <v>34</v>
      </c>
      <c r="H7" s="8" t="s">
        <v>3726</v>
      </c>
      <c r="I7" s="8">
        <v>34</v>
      </c>
      <c r="J7" s="9">
        <v>0.04489583333333333</v>
      </c>
    </row>
    <row r="8" spans="1:10" ht="12.75">
      <c r="A8" s="8">
        <v>236</v>
      </c>
      <c r="B8" s="8">
        <v>247</v>
      </c>
      <c r="C8" s="8" t="s">
        <v>1684</v>
      </c>
      <c r="D8" s="8" t="s">
        <v>3832</v>
      </c>
      <c r="E8" s="8" t="s">
        <v>3713</v>
      </c>
      <c r="F8" s="8" t="s">
        <v>1217</v>
      </c>
      <c r="G8" s="8" t="s">
        <v>19</v>
      </c>
      <c r="H8" s="8" t="s">
        <v>3731</v>
      </c>
      <c r="I8" s="8">
        <v>49</v>
      </c>
      <c r="J8" s="9">
        <v>0.03239583333333333</v>
      </c>
    </row>
    <row r="9" spans="1:10" ht="12.75">
      <c r="A9" s="8">
        <v>434</v>
      </c>
      <c r="B9" s="8">
        <v>394</v>
      </c>
      <c r="C9" s="8" t="s">
        <v>1873</v>
      </c>
      <c r="D9" s="8" t="s">
        <v>3778</v>
      </c>
      <c r="E9" s="8" t="s">
        <v>3713</v>
      </c>
      <c r="F9" s="8" t="s">
        <v>1874</v>
      </c>
      <c r="G9" s="8" t="s">
        <v>3715</v>
      </c>
      <c r="H9" s="8" t="s">
        <v>3716</v>
      </c>
      <c r="I9" s="8">
        <v>74</v>
      </c>
      <c r="J9" s="9">
        <v>0.03791666666666667</v>
      </c>
    </row>
    <row r="10" spans="1:10" ht="12.75">
      <c r="A10" s="8">
        <v>161</v>
      </c>
      <c r="B10" s="8">
        <v>70</v>
      </c>
      <c r="C10" s="8" t="s">
        <v>3737</v>
      </c>
      <c r="D10" s="8" t="s">
        <v>3738</v>
      </c>
      <c r="E10" s="8" t="s">
        <v>3713</v>
      </c>
      <c r="F10" s="8" t="s">
        <v>1182</v>
      </c>
      <c r="G10" s="8" t="s">
        <v>3740</v>
      </c>
      <c r="H10" s="8" t="s">
        <v>3726</v>
      </c>
      <c r="I10" s="8">
        <v>5</v>
      </c>
      <c r="J10" s="9">
        <v>0.03040509259259259</v>
      </c>
    </row>
    <row r="11" spans="1:10" ht="12.75">
      <c r="A11" s="8">
        <v>252</v>
      </c>
      <c r="B11" s="8">
        <v>72</v>
      </c>
      <c r="C11" s="8" t="s">
        <v>3737</v>
      </c>
      <c r="D11" s="8" t="s">
        <v>3741</v>
      </c>
      <c r="E11" s="8" t="s">
        <v>3713</v>
      </c>
      <c r="F11" s="8" t="s">
        <v>1425</v>
      </c>
      <c r="G11" s="8" t="s">
        <v>3715</v>
      </c>
      <c r="H11" s="8" t="s">
        <v>3716</v>
      </c>
      <c r="I11" s="8">
        <v>39</v>
      </c>
      <c r="J11" s="9">
        <v>0.03269675925925926</v>
      </c>
    </row>
    <row r="12" spans="1:10" ht="12.75">
      <c r="A12" s="8">
        <v>455</v>
      </c>
      <c r="B12" s="8">
        <v>93</v>
      </c>
      <c r="C12" s="8" t="s">
        <v>1897</v>
      </c>
      <c r="D12" s="8" t="s">
        <v>155</v>
      </c>
      <c r="E12" s="8" t="s">
        <v>3713</v>
      </c>
      <c r="F12" s="8" t="s">
        <v>118</v>
      </c>
      <c r="G12" s="8" t="s">
        <v>198</v>
      </c>
      <c r="H12" s="8" t="s">
        <v>3747</v>
      </c>
      <c r="I12" s="8">
        <v>95</v>
      </c>
      <c r="J12" s="9">
        <v>0.03912037037037037</v>
      </c>
    </row>
    <row r="13" spans="1:10" ht="12.75">
      <c r="A13" s="8">
        <v>6</v>
      </c>
      <c r="B13" s="8">
        <v>322</v>
      </c>
      <c r="C13" s="8" t="s">
        <v>1469</v>
      </c>
      <c r="D13" s="8" t="s">
        <v>1470</v>
      </c>
      <c r="E13" s="8" t="s">
        <v>1471</v>
      </c>
      <c r="F13" s="8" t="s">
        <v>1472</v>
      </c>
      <c r="G13" s="8" t="s">
        <v>3848</v>
      </c>
      <c r="H13" s="8" t="s">
        <v>3721</v>
      </c>
      <c r="I13" s="8">
        <v>3</v>
      </c>
      <c r="J13" s="9">
        <v>0.023182870370370368</v>
      </c>
    </row>
    <row r="14" spans="1:10" ht="12.75">
      <c r="A14" s="8">
        <v>5</v>
      </c>
      <c r="B14" s="8">
        <v>100</v>
      </c>
      <c r="C14" s="8" t="s">
        <v>1468</v>
      </c>
      <c r="D14" s="8" t="s">
        <v>3778</v>
      </c>
      <c r="E14" s="8" t="s">
        <v>3713</v>
      </c>
      <c r="F14" s="8" t="s">
        <v>1182</v>
      </c>
      <c r="G14" s="8" t="s">
        <v>3798</v>
      </c>
      <c r="H14" s="8" t="s">
        <v>3731</v>
      </c>
      <c r="I14" s="8">
        <v>3</v>
      </c>
      <c r="J14" s="9">
        <v>0.023113425925925926</v>
      </c>
    </row>
    <row r="15" spans="1:10" ht="12.75">
      <c r="A15" s="8">
        <v>186</v>
      </c>
      <c r="B15" s="8">
        <v>155</v>
      </c>
      <c r="C15" s="8" t="s">
        <v>1642</v>
      </c>
      <c r="D15" s="8" t="s">
        <v>3842</v>
      </c>
      <c r="E15" s="8" t="s">
        <v>3713</v>
      </c>
      <c r="F15" s="8" t="s">
        <v>1643</v>
      </c>
      <c r="G15" s="8" t="s">
        <v>123</v>
      </c>
      <c r="H15" s="8" t="s">
        <v>3716</v>
      </c>
      <c r="I15" s="8">
        <v>31</v>
      </c>
      <c r="J15" s="9">
        <v>0.031122685185185184</v>
      </c>
    </row>
    <row r="16" spans="1:10" ht="12.75">
      <c r="A16" s="8">
        <v>160</v>
      </c>
      <c r="B16" s="8">
        <v>451</v>
      </c>
      <c r="C16" s="8" t="s">
        <v>1147</v>
      </c>
      <c r="D16" s="8" t="s">
        <v>63</v>
      </c>
      <c r="E16" s="8" t="s">
        <v>3713</v>
      </c>
      <c r="F16" s="8" t="s">
        <v>275</v>
      </c>
      <c r="G16" s="8" t="s">
        <v>100</v>
      </c>
      <c r="H16" s="8" t="s">
        <v>3736</v>
      </c>
      <c r="I16" s="8">
        <v>15</v>
      </c>
      <c r="J16" s="9">
        <v>0.030358796296296293</v>
      </c>
    </row>
    <row r="17" spans="1:10" ht="12.75">
      <c r="A17" s="8">
        <v>268</v>
      </c>
      <c r="B17" s="8">
        <v>462</v>
      </c>
      <c r="C17" s="8" t="s">
        <v>1147</v>
      </c>
      <c r="D17" s="8" t="s">
        <v>811</v>
      </c>
      <c r="E17" s="8" t="s">
        <v>3713</v>
      </c>
      <c r="F17" s="8" t="s">
        <v>275</v>
      </c>
      <c r="G17" s="8" t="s">
        <v>3814</v>
      </c>
      <c r="H17" s="8" t="s">
        <v>3736</v>
      </c>
      <c r="I17" s="8">
        <v>20</v>
      </c>
      <c r="J17" s="9">
        <v>0.03290509259259259</v>
      </c>
    </row>
    <row r="18" spans="1:10" ht="12.75">
      <c r="A18" s="8">
        <v>154</v>
      </c>
      <c r="B18" s="8">
        <v>345</v>
      </c>
      <c r="C18" s="8" t="s">
        <v>1608</v>
      </c>
      <c r="D18" s="8" t="s">
        <v>3774</v>
      </c>
      <c r="E18" s="8" t="s">
        <v>3713</v>
      </c>
      <c r="F18" s="8" t="s">
        <v>3805</v>
      </c>
      <c r="G18" s="8" t="s">
        <v>120</v>
      </c>
      <c r="H18" s="8" t="s">
        <v>3721</v>
      </c>
      <c r="I18" s="8">
        <v>36</v>
      </c>
      <c r="J18" s="9">
        <v>0.030243055555555554</v>
      </c>
    </row>
    <row r="19" spans="1:10" ht="12.75">
      <c r="A19" s="8">
        <v>425</v>
      </c>
      <c r="B19" s="8">
        <v>263</v>
      </c>
      <c r="C19" s="8" t="s">
        <v>1608</v>
      </c>
      <c r="D19" s="8" t="s">
        <v>168</v>
      </c>
      <c r="E19" s="8" t="s">
        <v>3713</v>
      </c>
      <c r="F19" s="8" t="s">
        <v>1704</v>
      </c>
      <c r="G19" s="8" t="s">
        <v>3751</v>
      </c>
      <c r="H19" s="8" t="s">
        <v>3716</v>
      </c>
      <c r="I19" s="8">
        <v>71</v>
      </c>
      <c r="J19" s="9">
        <v>0.03768518518518518</v>
      </c>
    </row>
    <row r="20" spans="1:10" ht="12.75">
      <c r="A20" s="8">
        <v>190</v>
      </c>
      <c r="B20" s="8">
        <v>147</v>
      </c>
      <c r="C20" s="8" t="s">
        <v>1645</v>
      </c>
      <c r="D20" s="8" t="s">
        <v>145</v>
      </c>
      <c r="E20" s="8" t="s">
        <v>3713</v>
      </c>
      <c r="F20" s="8" t="s">
        <v>97</v>
      </c>
      <c r="G20" s="8" t="s">
        <v>3840</v>
      </c>
      <c r="H20" s="8" t="s">
        <v>3721</v>
      </c>
      <c r="I20" s="8">
        <v>44</v>
      </c>
      <c r="J20" s="9">
        <v>0.03131944444444444</v>
      </c>
    </row>
    <row r="21" spans="1:10" ht="12.75">
      <c r="A21" s="8">
        <v>199</v>
      </c>
      <c r="B21" s="8">
        <v>330</v>
      </c>
      <c r="C21" s="8" t="s">
        <v>1651</v>
      </c>
      <c r="D21" s="8" t="s">
        <v>87</v>
      </c>
      <c r="E21" s="8" t="s">
        <v>3713</v>
      </c>
      <c r="F21" s="8" t="s">
        <v>1537</v>
      </c>
      <c r="G21" s="8" t="s">
        <v>3751</v>
      </c>
      <c r="H21" s="8" t="s">
        <v>3716</v>
      </c>
      <c r="I21" s="8">
        <v>34</v>
      </c>
      <c r="J21" s="9">
        <v>0.031608796296296295</v>
      </c>
    </row>
    <row r="22" spans="1:10" ht="12.75">
      <c r="A22" s="8">
        <v>203</v>
      </c>
      <c r="B22" s="8">
        <v>446</v>
      </c>
      <c r="C22" s="8" t="s">
        <v>1654</v>
      </c>
      <c r="D22" s="8" t="s">
        <v>3741</v>
      </c>
      <c r="E22" s="8" t="s">
        <v>3713</v>
      </c>
      <c r="F22" s="8" t="s">
        <v>122</v>
      </c>
      <c r="G22" s="8" t="s">
        <v>244</v>
      </c>
      <c r="H22" s="8" t="s">
        <v>3736</v>
      </c>
      <c r="I22" s="8">
        <v>18</v>
      </c>
      <c r="J22" s="9">
        <v>0.031747685185185184</v>
      </c>
    </row>
    <row r="23" spans="1:10" ht="12.75">
      <c r="A23" s="8">
        <v>269</v>
      </c>
      <c r="B23" s="8">
        <v>458</v>
      </c>
      <c r="C23" s="8" t="s">
        <v>3748</v>
      </c>
      <c r="D23" s="8" t="s">
        <v>3749</v>
      </c>
      <c r="E23" s="8" t="s">
        <v>3713</v>
      </c>
      <c r="F23" s="8" t="s">
        <v>1150</v>
      </c>
      <c r="G23" s="8" t="s">
        <v>3751</v>
      </c>
      <c r="H23" s="8" t="s">
        <v>3716</v>
      </c>
      <c r="I23" s="8">
        <v>42</v>
      </c>
      <c r="J23" s="9">
        <v>0.032916666666666664</v>
      </c>
    </row>
    <row r="24" spans="1:10" ht="12.75">
      <c r="A24" s="8">
        <v>435</v>
      </c>
      <c r="B24" s="8">
        <v>457</v>
      </c>
      <c r="C24" s="8" t="s">
        <v>3748</v>
      </c>
      <c r="D24" s="8" t="s">
        <v>257</v>
      </c>
      <c r="E24" s="8" t="s">
        <v>3713</v>
      </c>
      <c r="F24" s="8" t="s">
        <v>3750</v>
      </c>
      <c r="G24" s="8" t="s">
        <v>3787</v>
      </c>
      <c r="H24" s="8" t="s">
        <v>3807</v>
      </c>
      <c r="I24" s="8">
        <v>13</v>
      </c>
      <c r="J24" s="9">
        <v>0.037939814814814815</v>
      </c>
    </row>
    <row r="25" spans="1:10" ht="12.75">
      <c r="A25" s="8">
        <v>111</v>
      </c>
      <c r="B25" s="8">
        <v>249</v>
      </c>
      <c r="C25" s="8" t="s">
        <v>1571</v>
      </c>
      <c r="D25" s="8" t="s">
        <v>235</v>
      </c>
      <c r="E25" s="8" t="s">
        <v>3713</v>
      </c>
      <c r="F25" s="8" t="s">
        <v>1217</v>
      </c>
      <c r="G25" s="8" t="s">
        <v>294</v>
      </c>
      <c r="H25" s="8" t="s">
        <v>3721</v>
      </c>
      <c r="I25" s="8">
        <v>28</v>
      </c>
      <c r="J25" s="9">
        <v>0.029166666666666664</v>
      </c>
    </row>
    <row r="26" spans="1:10" ht="12.75">
      <c r="A26" s="8">
        <v>406</v>
      </c>
      <c r="B26" s="8">
        <v>439</v>
      </c>
      <c r="C26" s="8" t="s">
        <v>3752</v>
      </c>
      <c r="D26" s="8" t="s">
        <v>3753</v>
      </c>
      <c r="E26" s="8" t="s">
        <v>3713</v>
      </c>
      <c r="F26" s="8" t="s">
        <v>3754</v>
      </c>
      <c r="G26" s="8" t="s">
        <v>3755</v>
      </c>
      <c r="H26" s="8" t="s">
        <v>3731</v>
      </c>
      <c r="I26" s="8">
        <v>89</v>
      </c>
      <c r="J26" s="9">
        <v>0.036828703703703704</v>
      </c>
    </row>
    <row r="27" spans="1:10" ht="12.75">
      <c r="A27" s="8">
        <v>122</v>
      </c>
      <c r="B27" s="8">
        <v>129</v>
      </c>
      <c r="C27" s="8" t="s">
        <v>3756</v>
      </c>
      <c r="D27" s="8" t="s">
        <v>3757</v>
      </c>
      <c r="E27" s="8" t="s">
        <v>3713</v>
      </c>
      <c r="F27" s="8" t="s">
        <v>109</v>
      </c>
      <c r="G27" s="8" t="s">
        <v>3759</v>
      </c>
      <c r="H27" s="8" t="s">
        <v>3716</v>
      </c>
      <c r="I27" s="8">
        <v>20</v>
      </c>
      <c r="J27" s="9">
        <v>0.029479166666666664</v>
      </c>
    </row>
    <row r="28" spans="1:10" ht="12.75">
      <c r="A28" s="8">
        <v>242</v>
      </c>
      <c r="B28" s="8">
        <v>355</v>
      </c>
      <c r="C28" s="8" t="s">
        <v>1689</v>
      </c>
      <c r="D28" s="8" t="s">
        <v>150</v>
      </c>
      <c r="E28" s="8" t="s">
        <v>3713</v>
      </c>
      <c r="F28" s="8" t="s">
        <v>783</v>
      </c>
      <c r="G28" s="8" t="s">
        <v>139</v>
      </c>
      <c r="H28" s="8" t="s">
        <v>3747</v>
      </c>
      <c r="I28" s="8">
        <v>62</v>
      </c>
      <c r="J28" s="9">
        <v>0.03253472222222222</v>
      </c>
    </row>
    <row r="29" spans="1:10" ht="12.75">
      <c r="A29" s="8">
        <v>445</v>
      </c>
      <c r="B29" s="8">
        <v>484</v>
      </c>
      <c r="C29" s="8" t="s">
        <v>1885</v>
      </c>
      <c r="D29" s="8" t="s">
        <v>57</v>
      </c>
      <c r="E29" s="8" t="s">
        <v>3713</v>
      </c>
      <c r="F29" s="8" t="s">
        <v>1886</v>
      </c>
      <c r="G29" s="8" t="s">
        <v>170</v>
      </c>
      <c r="H29" s="8" t="s">
        <v>3716</v>
      </c>
      <c r="I29" s="8">
        <v>78</v>
      </c>
      <c r="J29" s="9">
        <v>0.038564814814814816</v>
      </c>
    </row>
    <row r="30" spans="1:10" ht="12.75">
      <c r="A30" s="8">
        <v>495</v>
      </c>
      <c r="B30" s="8">
        <v>486</v>
      </c>
      <c r="C30" s="8" t="s">
        <v>1885</v>
      </c>
      <c r="D30" s="8" t="s">
        <v>1932</v>
      </c>
      <c r="E30" s="8" t="s">
        <v>3713</v>
      </c>
      <c r="F30" s="8" t="s">
        <v>1886</v>
      </c>
      <c r="G30" s="8" t="s">
        <v>3725</v>
      </c>
      <c r="H30" s="8" t="s">
        <v>3726</v>
      </c>
      <c r="I30" s="8">
        <v>33</v>
      </c>
      <c r="J30" s="9">
        <v>0.044398148148148145</v>
      </c>
    </row>
    <row r="31" spans="1:10" ht="12.75">
      <c r="A31" s="8">
        <v>497</v>
      </c>
      <c r="B31" s="8">
        <v>485</v>
      </c>
      <c r="C31" s="8" t="s">
        <v>1885</v>
      </c>
      <c r="D31" s="8" t="s">
        <v>1936</v>
      </c>
      <c r="E31" s="8" t="s">
        <v>3713</v>
      </c>
      <c r="F31" s="8" t="s">
        <v>1886</v>
      </c>
      <c r="G31" s="8" t="s">
        <v>244</v>
      </c>
      <c r="H31" s="8" t="s">
        <v>3726</v>
      </c>
      <c r="I31" s="8">
        <v>35</v>
      </c>
      <c r="J31" s="9">
        <v>0.0452199074074074</v>
      </c>
    </row>
    <row r="32" spans="1:10" ht="12.75">
      <c r="A32" s="8">
        <v>494</v>
      </c>
      <c r="B32" s="8">
        <v>337</v>
      </c>
      <c r="C32" s="8" t="s">
        <v>1931</v>
      </c>
      <c r="D32" s="8" t="s">
        <v>257</v>
      </c>
      <c r="E32" s="8" t="s">
        <v>3713</v>
      </c>
      <c r="F32" s="8" t="s">
        <v>1537</v>
      </c>
      <c r="G32" s="8" t="s">
        <v>3740</v>
      </c>
      <c r="H32" s="8" t="s">
        <v>3726</v>
      </c>
      <c r="I32" s="8">
        <v>32</v>
      </c>
      <c r="J32" s="9">
        <v>0.044328703703703703</v>
      </c>
    </row>
    <row r="33" spans="1:10" ht="12.75">
      <c r="A33" s="8">
        <v>73</v>
      </c>
      <c r="B33" s="8">
        <v>332</v>
      </c>
      <c r="C33" s="8" t="s">
        <v>1536</v>
      </c>
      <c r="D33" s="8" t="s">
        <v>27</v>
      </c>
      <c r="E33" s="8" t="s">
        <v>3713</v>
      </c>
      <c r="F33" s="8" t="s">
        <v>1537</v>
      </c>
      <c r="G33" s="8" t="s">
        <v>3720</v>
      </c>
      <c r="H33" s="8" t="s">
        <v>3731</v>
      </c>
      <c r="I33" s="8">
        <v>13</v>
      </c>
      <c r="J33" s="9">
        <v>0.028252314814814813</v>
      </c>
    </row>
    <row r="34" spans="1:10" ht="12.75">
      <c r="A34" s="8">
        <v>175</v>
      </c>
      <c r="B34" s="8">
        <v>443</v>
      </c>
      <c r="C34" s="8" t="s">
        <v>3773</v>
      </c>
      <c r="D34" s="8" t="s">
        <v>3774</v>
      </c>
      <c r="E34" s="8" t="s">
        <v>3713</v>
      </c>
      <c r="F34" s="8" t="s">
        <v>1537</v>
      </c>
      <c r="G34" s="8" t="s">
        <v>3776</v>
      </c>
      <c r="H34" s="8" t="s">
        <v>3731</v>
      </c>
      <c r="I34" s="8">
        <v>36</v>
      </c>
      <c r="J34" s="9">
        <v>0.030752314814814812</v>
      </c>
    </row>
    <row r="35" spans="1:10" ht="12.75">
      <c r="A35" s="8">
        <v>308</v>
      </c>
      <c r="B35" s="8">
        <v>313</v>
      </c>
      <c r="C35" s="8" t="s">
        <v>1747</v>
      </c>
      <c r="D35" s="8" t="s">
        <v>127</v>
      </c>
      <c r="E35" s="8" t="s">
        <v>3713</v>
      </c>
      <c r="F35" s="8" t="s">
        <v>1484</v>
      </c>
      <c r="G35" s="8" t="s">
        <v>34</v>
      </c>
      <c r="H35" s="8" t="s">
        <v>3721</v>
      </c>
      <c r="I35" s="8">
        <v>64</v>
      </c>
      <c r="J35" s="9">
        <v>0.03366898148148148</v>
      </c>
    </row>
    <row r="36" spans="1:10" ht="12.75">
      <c r="A36" s="8">
        <v>402</v>
      </c>
      <c r="B36" s="8">
        <v>391</v>
      </c>
      <c r="C36" s="8" t="s">
        <v>1157</v>
      </c>
      <c r="D36" s="8" t="s">
        <v>3778</v>
      </c>
      <c r="E36" s="8" t="s">
        <v>3713</v>
      </c>
      <c r="F36" s="8" t="s">
        <v>263</v>
      </c>
      <c r="G36" s="8" t="s">
        <v>100</v>
      </c>
      <c r="H36" s="8" t="s">
        <v>3736</v>
      </c>
      <c r="I36" s="8">
        <v>31</v>
      </c>
      <c r="J36" s="9">
        <v>0.036724537037037035</v>
      </c>
    </row>
    <row r="37" spans="1:10" ht="12.75">
      <c r="A37" s="8">
        <v>403</v>
      </c>
      <c r="B37" s="8">
        <v>392</v>
      </c>
      <c r="C37" s="8" t="s">
        <v>1157</v>
      </c>
      <c r="D37" s="8" t="s">
        <v>3794</v>
      </c>
      <c r="E37" s="8" t="s">
        <v>3713</v>
      </c>
      <c r="F37" s="8" t="s">
        <v>263</v>
      </c>
      <c r="G37" s="8" t="s">
        <v>3806</v>
      </c>
      <c r="H37" s="8" t="s">
        <v>3747</v>
      </c>
      <c r="I37" s="8">
        <v>87</v>
      </c>
      <c r="J37" s="9">
        <v>0.036759259259259255</v>
      </c>
    </row>
    <row r="38" spans="1:10" ht="12.75">
      <c r="A38" s="8">
        <v>334</v>
      </c>
      <c r="B38" s="8">
        <v>81</v>
      </c>
      <c r="C38" s="8" t="s">
        <v>1766</v>
      </c>
      <c r="D38" s="8" t="s">
        <v>3778</v>
      </c>
      <c r="E38" s="8" t="s">
        <v>3713</v>
      </c>
      <c r="F38" s="8" t="s">
        <v>1767</v>
      </c>
      <c r="G38" s="8" t="s">
        <v>3746</v>
      </c>
      <c r="H38" s="8" t="s">
        <v>3747</v>
      </c>
      <c r="I38" s="8">
        <v>77</v>
      </c>
      <c r="J38" s="9">
        <v>0.03431712962962963</v>
      </c>
    </row>
    <row r="39" spans="1:10" ht="12.75">
      <c r="A39" s="8">
        <v>230</v>
      </c>
      <c r="B39" s="8">
        <v>410</v>
      </c>
      <c r="C39" s="8" t="s">
        <v>1677</v>
      </c>
      <c r="D39" s="8" t="s">
        <v>3733</v>
      </c>
      <c r="E39" s="8" t="s">
        <v>3713</v>
      </c>
      <c r="F39" s="8" t="s">
        <v>1678</v>
      </c>
      <c r="G39" s="8" t="s">
        <v>3830</v>
      </c>
      <c r="H39" s="8" t="s">
        <v>3731</v>
      </c>
      <c r="I39" s="8">
        <v>47</v>
      </c>
      <c r="J39" s="9">
        <v>0.032337962962962964</v>
      </c>
    </row>
    <row r="40" spans="1:10" ht="12.75">
      <c r="A40" s="8">
        <v>15</v>
      </c>
      <c r="B40" s="8">
        <v>248</v>
      </c>
      <c r="C40" s="8" t="s">
        <v>1158</v>
      </c>
      <c r="D40" s="8" t="s">
        <v>257</v>
      </c>
      <c r="E40" s="8" t="s">
        <v>3713</v>
      </c>
      <c r="F40" s="8" t="s">
        <v>1159</v>
      </c>
      <c r="G40" s="8" t="s">
        <v>3798</v>
      </c>
      <c r="H40" s="8" t="s">
        <v>3726</v>
      </c>
      <c r="I40" s="8">
        <v>1</v>
      </c>
      <c r="J40" s="9">
        <v>0.025138888888888888</v>
      </c>
    </row>
    <row r="41" spans="1:10" ht="12.75">
      <c r="A41" s="8">
        <v>449</v>
      </c>
      <c r="B41" s="8">
        <v>316</v>
      </c>
      <c r="C41" s="8" t="s">
        <v>1889</v>
      </c>
      <c r="D41" s="8" t="s">
        <v>70</v>
      </c>
      <c r="E41" s="8" t="s">
        <v>3713</v>
      </c>
      <c r="F41" s="8" t="s">
        <v>1890</v>
      </c>
      <c r="G41" s="8" t="s">
        <v>3820</v>
      </c>
      <c r="H41" s="8" t="s">
        <v>3747</v>
      </c>
      <c r="I41" s="8">
        <v>93</v>
      </c>
      <c r="J41" s="9">
        <v>0.038831018518518515</v>
      </c>
    </row>
    <row r="42" spans="1:10" ht="12.75">
      <c r="A42" s="8">
        <v>432</v>
      </c>
      <c r="B42" s="8">
        <v>45</v>
      </c>
      <c r="C42" s="8" t="s">
        <v>1161</v>
      </c>
      <c r="D42" s="8" t="s">
        <v>1122</v>
      </c>
      <c r="E42" s="8" t="s">
        <v>3713</v>
      </c>
      <c r="F42" s="8" t="s">
        <v>3729</v>
      </c>
      <c r="G42" s="8" t="s">
        <v>3735</v>
      </c>
      <c r="H42" s="8" t="s">
        <v>3726</v>
      </c>
      <c r="I42" s="8">
        <v>17</v>
      </c>
      <c r="J42" s="9">
        <v>0.03788194444444444</v>
      </c>
    </row>
    <row r="43" spans="1:10" ht="12.75">
      <c r="A43" s="8">
        <v>480</v>
      </c>
      <c r="B43" s="8">
        <v>422</v>
      </c>
      <c r="C43" s="8" t="s">
        <v>1915</v>
      </c>
      <c r="D43" s="8" t="s">
        <v>1916</v>
      </c>
      <c r="E43" s="8" t="s">
        <v>3713</v>
      </c>
      <c r="F43" s="8" t="s">
        <v>151</v>
      </c>
      <c r="G43" s="8" t="s">
        <v>120</v>
      </c>
      <c r="H43" s="8" t="s">
        <v>3726</v>
      </c>
      <c r="I43" s="8">
        <v>27</v>
      </c>
      <c r="J43" s="9">
        <v>0.04130787037037037</v>
      </c>
    </row>
    <row r="44" spans="1:10" ht="12.75">
      <c r="A44" s="8">
        <v>276</v>
      </c>
      <c r="B44" s="8">
        <v>5</v>
      </c>
      <c r="C44" s="8" t="s">
        <v>3784</v>
      </c>
      <c r="D44" s="8" t="s">
        <v>3836</v>
      </c>
      <c r="E44" s="8" t="s">
        <v>3713</v>
      </c>
      <c r="F44" s="8" t="s">
        <v>1704</v>
      </c>
      <c r="G44" s="8" t="s">
        <v>221</v>
      </c>
      <c r="H44" s="8" t="s">
        <v>4</v>
      </c>
      <c r="I44" s="8">
        <v>13</v>
      </c>
      <c r="J44" s="9">
        <v>0.03297453703703704</v>
      </c>
    </row>
    <row r="45" spans="1:10" ht="12.75">
      <c r="A45" s="8">
        <v>318</v>
      </c>
      <c r="B45" s="8">
        <v>400</v>
      </c>
      <c r="C45" s="8" t="s">
        <v>1755</v>
      </c>
      <c r="D45" s="8" t="s">
        <v>3718</v>
      </c>
      <c r="E45" s="8" t="s">
        <v>3713</v>
      </c>
      <c r="F45" s="8" t="s">
        <v>1537</v>
      </c>
      <c r="G45" s="8" t="s">
        <v>3861</v>
      </c>
      <c r="H45" s="8" t="s">
        <v>3747</v>
      </c>
      <c r="I45" s="8">
        <v>76</v>
      </c>
      <c r="J45" s="9">
        <v>0.03394675925925926</v>
      </c>
    </row>
    <row r="46" spans="1:10" ht="12.75">
      <c r="A46" s="8">
        <v>261</v>
      </c>
      <c r="B46" s="8">
        <v>13</v>
      </c>
      <c r="C46" s="8" t="s">
        <v>3788</v>
      </c>
      <c r="D46" s="8" t="s">
        <v>3770</v>
      </c>
      <c r="E46" s="8" t="s">
        <v>3713</v>
      </c>
      <c r="F46" s="8" t="s">
        <v>1704</v>
      </c>
      <c r="G46" s="8" t="s">
        <v>3787</v>
      </c>
      <c r="H46" s="8" t="s">
        <v>3747</v>
      </c>
      <c r="I46" s="8">
        <v>65</v>
      </c>
      <c r="J46" s="9">
        <v>0.03278935185185185</v>
      </c>
    </row>
    <row r="47" spans="1:10" ht="12.75">
      <c r="A47" s="8">
        <v>453</v>
      </c>
      <c r="B47" s="8">
        <v>104</v>
      </c>
      <c r="C47" s="8" t="s">
        <v>1895</v>
      </c>
      <c r="D47" s="8" t="s">
        <v>3842</v>
      </c>
      <c r="E47" s="8" t="s">
        <v>3713</v>
      </c>
      <c r="F47" s="8" t="s">
        <v>1896</v>
      </c>
      <c r="G47" s="8" t="s">
        <v>3830</v>
      </c>
      <c r="H47" s="8" t="s">
        <v>3731</v>
      </c>
      <c r="I47" s="8">
        <v>98</v>
      </c>
      <c r="J47" s="9">
        <v>0.03902777777777778</v>
      </c>
    </row>
    <row r="48" spans="1:10" ht="12.75">
      <c r="A48" s="8">
        <v>136</v>
      </c>
      <c r="B48" s="8">
        <v>237</v>
      </c>
      <c r="C48" s="8" t="s">
        <v>1592</v>
      </c>
      <c r="D48" s="8" t="s">
        <v>314</v>
      </c>
      <c r="E48" s="8" t="s">
        <v>3713</v>
      </c>
      <c r="F48" s="8" t="s">
        <v>3714</v>
      </c>
      <c r="G48" s="8" t="s">
        <v>68</v>
      </c>
      <c r="H48" s="8" t="s">
        <v>3747</v>
      </c>
      <c r="I48" s="8">
        <v>33</v>
      </c>
      <c r="J48" s="9">
        <v>0.029930555555555554</v>
      </c>
    </row>
    <row r="49" spans="1:10" ht="12.75">
      <c r="A49" s="8">
        <v>322</v>
      </c>
      <c r="B49" s="8">
        <v>84</v>
      </c>
      <c r="C49" s="8" t="s">
        <v>1758</v>
      </c>
      <c r="D49" s="8" t="s">
        <v>3778</v>
      </c>
      <c r="E49" s="8" t="s">
        <v>3713</v>
      </c>
      <c r="F49" s="8" t="s">
        <v>97</v>
      </c>
      <c r="G49" s="8" t="s">
        <v>3830</v>
      </c>
      <c r="H49" s="8" t="s">
        <v>3731</v>
      </c>
      <c r="I49" s="8">
        <v>68</v>
      </c>
      <c r="J49" s="9">
        <v>0.0340625</v>
      </c>
    </row>
    <row r="50" spans="1:10" ht="12.75">
      <c r="A50" s="8">
        <v>391</v>
      </c>
      <c r="B50" s="8">
        <v>419</v>
      </c>
      <c r="C50" s="8" t="s">
        <v>1815</v>
      </c>
      <c r="D50" s="8" t="s">
        <v>134</v>
      </c>
      <c r="E50" s="8" t="s">
        <v>3713</v>
      </c>
      <c r="F50" s="8" t="s">
        <v>1816</v>
      </c>
      <c r="G50" s="8" t="s">
        <v>3792</v>
      </c>
      <c r="H50" s="8" t="s">
        <v>4</v>
      </c>
      <c r="I50" s="8">
        <v>23</v>
      </c>
      <c r="J50" s="9">
        <v>0.036273148148148145</v>
      </c>
    </row>
    <row r="51" spans="1:10" ht="12.75">
      <c r="A51" s="8">
        <v>354</v>
      </c>
      <c r="B51" s="8">
        <v>50</v>
      </c>
      <c r="C51" s="8" t="s">
        <v>3790</v>
      </c>
      <c r="D51" s="8" t="s">
        <v>3791</v>
      </c>
      <c r="E51" s="8" t="s">
        <v>3713</v>
      </c>
      <c r="F51" s="8" t="s">
        <v>3729</v>
      </c>
      <c r="G51" s="8" t="s">
        <v>3792</v>
      </c>
      <c r="H51" s="8" t="s">
        <v>4</v>
      </c>
      <c r="I51" s="8">
        <v>20</v>
      </c>
      <c r="J51" s="9">
        <v>0.0346875</v>
      </c>
    </row>
    <row r="52" spans="1:10" ht="12.75">
      <c r="A52" s="8">
        <v>366</v>
      </c>
      <c r="B52" s="8">
        <v>360</v>
      </c>
      <c r="C52" s="8" t="s">
        <v>1794</v>
      </c>
      <c r="D52" s="8" t="s">
        <v>27</v>
      </c>
      <c r="E52" s="8" t="s">
        <v>3713</v>
      </c>
      <c r="F52" s="8" t="s">
        <v>1795</v>
      </c>
      <c r="G52" s="8" t="s">
        <v>19</v>
      </c>
      <c r="H52" s="8" t="s">
        <v>3731</v>
      </c>
      <c r="I52" s="8">
        <v>80</v>
      </c>
      <c r="J52" s="9">
        <v>0.035104166666666665</v>
      </c>
    </row>
    <row r="53" spans="1:10" ht="12.75">
      <c r="A53" s="8">
        <v>231</v>
      </c>
      <c r="B53" s="8">
        <v>495</v>
      </c>
      <c r="C53" s="8" t="s">
        <v>3793</v>
      </c>
      <c r="D53" s="8" t="s">
        <v>3794</v>
      </c>
      <c r="E53" s="8" t="s">
        <v>3713</v>
      </c>
      <c r="F53" s="8" t="s">
        <v>3795</v>
      </c>
      <c r="G53" s="8" t="s">
        <v>3755</v>
      </c>
      <c r="H53" s="8" t="s">
        <v>3731</v>
      </c>
      <c r="I53" s="8">
        <v>48</v>
      </c>
      <c r="J53" s="9">
        <v>0.03234953703703704</v>
      </c>
    </row>
    <row r="54" spans="1:10" ht="12.75">
      <c r="A54" s="8">
        <v>103</v>
      </c>
      <c r="B54" s="8">
        <v>348</v>
      </c>
      <c r="C54" s="8" t="s">
        <v>1164</v>
      </c>
      <c r="D54" s="8" t="s">
        <v>3832</v>
      </c>
      <c r="E54" s="8" t="s">
        <v>3713</v>
      </c>
      <c r="F54" s="8" t="s">
        <v>3805</v>
      </c>
      <c r="G54" s="8" t="s">
        <v>91</v>
      </c>
      <c r="H54" s="8" t="s">
        <v>3731</v>
      </c>
      <c r="I54" s="8">
        <v>23</v>
      </c>
      <c r="J54" s="9">
        <v>0.028958333333333332</v>
      </c>
    </row>
    <row r="55" spans="1:10" ht="12.75">
      <c r="A55" s="8">
        <v>104</v>
      </c>
      <c r="B55" s="8">
        <v>96</v>
      </c>
      <c r="C55" s="8" t="s">
        <v>1165</v>
      </c>
      <c r="D55" s="8" t="s">
        <v>27</v>
      </c>
      <c r="E55" s="8" t="s">
        <v>3713</v>
      </c>
      <c r="F55" s="8" t="s">
        <v>71</v>
      </c>
      <c r="G55" s="8" t="s">
        <v>3725</v>
      </c>
      <c r="H55" s="8" t="s">
        <v>3721</v>
      </c>
      <c r="I55" s="8">
        <v>27</v>
      </c>
      <c r="J55" s="9">
        <v>0.02898148148148148</v>
      </c>
    </row>
    <row r="56" spans="1:10" ht="12.75">
      <c r="A56" s="8">
        <v>212</v>
      </c>
      <c r="B56" s="8">
        <v>469</v>
      </c>
      <c r="C56" s="8" t="s">
        <v>1663</v>
      </c>
      <c r="D56" s="8" t="s">
        <v>3774</v>
      </c>
      <c r="E56" s="8" t="s">
        <v>3713</v>
      </c>
      <c r="F56" s="8" t="s">
        <v>97</v>
      </c>
      <c r="G56" s="8" t="s">
        <v>294</v>
      </c>
      <c r="H56" s="8" t="s">
        <v>3721</v>
      </c>
      <c r="I56" s="8">
        <v>46</v>
      </c>
      <c r="J56" s="9">
        <v>0.03196759259259259</v>
      </c>
    </row>
    <row r="57" spans="1:10" ht="12.75">
      <c r="A57" s="8">
        <v>44</v>
      </c>
      <c r="B57" s="8">
        <v>151</v>
      </c>
      <c r="C57" s="8" t="s">
        <v>1507</v>
      </c>
      <c r="D57" s="8" t="s">
        <v>3778</v>
      </c>
      <c r="E57" s="8" t="s">
        <v>3713</v>
      </c>
      <c r="F57" s="8" t="s">
        <v>1508</v>
      </c>
      <c r="G57" s="8" t="s">
        <v>3840</v>
      </c>
      <c r="H57" s="8" t="s">
        <v>3721</v>
      </c>
      <c r="I57" s="8">
        <v>18</v>
      </c>
      <c r="J57" s="9">
        <v>0.027094907407407404</v>
      </c>
    </row>
    <row r="58" spans="1:10" ht="12.75">
      <c r="A58" s="8">
        <v>139</v>
      </c>
      <c r="B58" s="8">
        <v>126</v>
      </c>
      <c r="C58" s="8" t="s">
        <v>3796</v>
      </c>
      <c r="D58" s="8" t="s">
        <v>3728</v>
      </c>
      <c r="E58" s="8" t="s">
        <v>3713</v>
      </c>
      <c r="F58" s="8" t="s">
        <v>1166</v>
      </c>
      <c r="G58" s="8" t="s">
        <v>3798</v>
      </c>
      <c r="H58" s="8" t="s">
        <v>3731</v>
      </c>
      <c r="I58" s="8">
        <v>27</v>
      </c>
      <c r="J58" s="9">
        <v>0.029988425925925925</v>
      </c>
    </row>
    <row r="59" spans="1:10" ht="12.75">
      <c r="A59" s="8">
        <v>301</v>
      </c>
      <c r="B59" s="8">
        <v>242</v>
      </c>
      <c r="C59" s="8" t="s">
        <v>3808</v>
      </c>
      <c r="D59" s="8" t="s">
        <v>3809</v>
      </c>
      <c r="E59" s="8" t="s">
        <v>3713</v>
      </c>
      <c r="F59" s="8" t="s">
        <v>3810</v>
      </c>
      <c r="G59" s="8" t="s">
        <v>3772</v>
      </c>
      <c r="H59" s="8" t="s">
        <v>3716</v>
      </c>
      <c r="I59" s="8">
        <v>50</v>
      </c>
      <c r="J59" s="9">
        <v>0.0333912037037037</v>
      </c>
    </row>
    <row r="60" spans="1:10" ht="12.75">
      <c r="A60" s="8">
        <v>342</v>
      </c>
      <c r="B60" s="8">
        <v>413</v>
      </c>
      <c r="C60" s="8" t="s">
        <v>1774</v>
      </c>
      <c r="D60" s="8" t="s">
        <v>27</v>
      </c>
      <c r="E60" s="8" t="s">
        <v>3713</v>
      </c>
      <c r="F60" s="8" t="s">
        <v>1775</v>
      </c>
      <c r="G60" s="8" t="s">
        <v>111</v>
      </c>
      <c r="H60" s="8" t="s">
        <v>3721</v>
      </c>
      <c r="I60" s="8">
        <v>70</v>
      </c>
      <c r="J60" s="9">
        <v>0.034375</v>
      </c>
    </row>
    <row r="61" spans="1:10" ht="12.75">
      <c r="A61" s="8">
        <v>193</v>
      </c>
      <c r="B61" s="8">
        <v>344</v>
      </c>
      <c r="C61" s="8" t="s">
        <v>1174</v>
      </c>
      <c r="D61" s="8" t="s">
        <v>3832</v>
      </c>
      <c r="E61" s="8" t="s">
        <v>3713</v>
      </c>
      <c r="F61" s="8" t="s">
        <v>3805</v>
      </c>
      <c r="G61" s="8" t="s">
        <v>139</v>
      </c>
      <c r="H61" s="8" t="s">
        <v>3747</v>
      </c>
      <c r="I61" s="8">
        <v>48</v>
      </c>
      <c r="J61" s="9">
        <v>0.031504629629629625</v>
      </c>
    </row>
    <row r="62" spans="1:10" ht="12.75">
      <c r="A62" s="8">
        <v>260</v>
      </c>
      <c r="B62" s="8">
        <v>343</v>
      </c>
      <c r="C62" s="8" t="s">
        <v>1174</v>
      </c>
      <c r="D62" s="8" t="s">
        <v>1175</v>
      </c>
      <c r="E62" s="8" t="s">
        <v>3713</v>
      </c>
      <c r="F62" s="8" t="s">
        <v>3805</v>
      </c>
      <c r="G62" s="8" t="s">
        <v>3755</v>
      </c>
      <c r="H62" s="8" t="s">
        <v>3807</v>
      </c>
      <c r="I62" s="8">
        <v>6</v>
      </c>
      <c r="J62" s="9">
        <v>0.03278935185185185</v>
      </c>
    </row>
    <row r="63" spans="1:10" ht="12.75">
      <c r="A63" s="8">
        <v>316</v>
      </c>
      <c r="B63" s="8">
        <v>356</v>
      </c>
      <c r="C63" s="8" t="s">
        <v>1753</v>
      </c>
      <c r="D63" s="8" t="s">
        <v>3852</v>
      </c>
      <c r="E63" s="8" t="s">
        <v>3713</v>
      </c>
      <c r="F63" s="8" t="s">
        <v>1213</v>
      </c>
      <c r="G63" s="8" t="s">
        <v>3720</v>
      </c>
      <c r="H63" s="8" t="s">
        <v>3731</v>
      </c>
      <c r="I63" s="8">
        <v>66</v>
      </c>
      <c r="J63" s="9">
        <v>0.033935185185185186</v>
      </c>
    </row>
    <row r="64" spans="1:10" ht="12.75">
      <c r="A64" s="8">
        <v>472</v>
      </c>
      <c r="B64" s="8">
        <v>440</v>
      </c>
      <c r="C64" s="8" t="s">
        <v>1909</v>
      </c>
      <c r="D64" s="8" t="s">
        <v>3738</v>
      </c>
      <c r="E64" s="8" t="s">
        <v>3713</v>
      </c>
      <c r="F64" s="8" t="s">
        <v>3758</v>
      </c>
      <c r="G64" s="8" t="s">
        <v>3730</v>
      </c>
      <c r="H64" s="8" t="s">
        <v>3726</v>
      </c>
      <c r="I64" s="8">
        <v>23</v>
      </c>
      <c r="J64" s="9">
        <v>0.04064814814814815</v>
      </c>
    </row>
    <row r="65" spans="1:10" ht="12.75">
      <c r="A65" s="8">
        <v>298</v>
      </c>
      <c r="B65" s="8">
        <v>280</v>
      </c>
      <c r="C65" s="8" t="s">
        <v>1737</v>
      </c>
      <c r="D65" s="8" t="s">
        <v>1738</v>
      </c>
      <c r="E65" s="8" t="s">
        <v>3713</v>
      </c>
      <c r="F65" s="8" t="s">
        <v>71</v>
      </c>
      <c r="G65" s="8" t="s">
        <v>100</v>
      </c>
      <c r="H65" s="8" t="s">
        <v>3736</v>
      </c>
      <c r="I65" s="8">
        <v>23</v>
      </c>
      <c r="J65" s="9">
        <v>0.033310185185185186</v>
      </c>
    </row>
    <row r="66" spans="1:10" ht="12.75">
      <c r="A66" s="8">
        <v>470</v>
      </c>
      <c r="B66" s="8">
        <v>38</v>
      </c>
      <c r="C66" s="8" t="s">
        <v>1906</v>
      </c>
      <c r="D66" s="8" t="s">
        <v>85</v>
      </c>
      <c r="E66" s="8" t="s">
        <v>3713</v>
      </c>
      <c r="F66" s="8" t="s">
        <v>3758</v>
      </c>
      <c r="G66" s="8" t="s">
        <v>34</v>
      </c>
      <c r="H66" s="8" t="s">
        <v>3721</v>
      </c>
      <c r="I66" s="8">
        <v>83</v>
      </c>
      <c r="J66" s="9">
        <v>0.04052083333333333</v>
      </c>
    </row>
    <row r="67" spans="1:10" ht="12.75">
      <c r="A67" s="8">
        <v>165</v>
      </c>
      <c r="B67" s="8">
        <v>53</v>
      </c>
      <c r="C67" s="8" t="s">
        <v>1618</v>
      </c>
      <c r="D67" s="8" t="s">
        <v>3785</v>
      </c>
      <c r="E67" s="8" t="s">
        <v>3713</v>
      </c>
      <c r="F67" s="8" t="s">
        <v>1240</v>
      </c>
      <c r="G67" s="8" t="s">
        <v>68</v>
      </c>
      <c r="H67" s="8" t="s">
        <v>3747</v>
      </c>
      <c r="I67" s="8">
        <v>43</v>
      </c>
      <c r="J67" s="9">
        <v>0.030555555555555555</v>
      </c>
    </row>
    <row r="68" spans="1:10" ht="12.75">
      <c r="A68" s="8">
        <v>181</v>
      </c>
      <c r="B68" s="8">
        <v>89</v>
      </c>
      <c r="C68" s="8" t="s">
        <v>1637</v>
      </c>
      <c r="D68" s="8" t="s">
        <v>1638</v>
      </c>
      <c r="E68" s="8" t="s">
        <v>3713</v>
      </c>
      <c r="F68" s="8" t="s">
        <v>1639</v>
      </c>
      <c r="G68" s="8" t="s">
        <v>111</v>
      </c>
      <c r="H68" s="8" t="s">
        <v>3726</v>
      </c>
      <c r="I68" s="8">
        <v>7</v>
      </c>
      <c r="J68" s="9">
        <v>0.030868055555555555</v>
      </c>
    </row>
    <row r="69" spans="1:10" ht="12.75">
      <c r="A69" s="8">
        <v>485</v>
      </c>
      <c r="B69" s="8">
        <v>156</v>
      </c>
      <c r="C69" s="8" t="s">
        <v>1923</v>
      </c>
      <c r="D69" s="8" t="s">
        <v>305</v>
      </c>
      <c r="E69" s="8" t="s">
        <v>3713</v>
      </c>
      <c r="F69" s="8" t="s">
        <v>1217</v>
      </c>
      <c r="G69" s="8" t="s">
        <v>3720</v>
      </c>
      <c r="H69" s="8" t="s">
        <v>3726</v>
      </c>
      <c r="I69" s="8">
        <v>31</v>
      </c>
      <c r="J69" s="9">
        <v>0.04200231481481481</v>
      </c>
    </row>
    <row r="70" spans="1:10" ht="12.75">
      <c r="A70" s="8">
        <v>86</v>
      </c>
      <c r="B70" s="8">
        <v>133</v>
      </c>
      <c r="C70" s="8" t="s">
        <v>1551</v>
      </c>
      <c r="D70" s="8" t="s">
        <v>3809</v>
      </c>
      <c r="E70" s="8" t="s">
        <v>3713</v>
      </c>
      <c r="F70" s="8" t="s">
        <v>1552</v>
      </c>
      <c r="G70" s="8" t="s">
        <v>3763</v>
      </c>
      <c r="H70" s="8" t="s">
        <v>3716</v>
      </c>
      <c r="I70" s="8">
        <v>10</v>
      </c>
      <c r="J70" s="9">
        <v>0.028564814814814814</v>
      </c>
    </row>
    <row r="71" spans="1:10" ht="12.75">
      <c r="A71" s="8">
        <v>92</v>
      </c>
      <c r="B71" s="8">
        <v>174</v>
      </c>
      <c r="C71" s="8" t="s">
        <v>1556</v>
      </c>
      <c r="D71" s="8" t="s">
        <v>80</v>
      </c>
      <c r="E71" s="8" t="s">
        <v>3713</v>
      </c>
      <c r="F71" s="8" t="s">
        <v>679</v>
      </c>
      <c r="G71" s="8" t="s">
        <v>100</v>
      </c>
      <c r="H71" s="8" t="s">
        <v>3736</v>
      </c>
      <c r="I71" s="8">
        <v>8</v>
      </c>
      <c r="J71" s="9">
        <v>0.028680555555555553</v>
      </c>
    </row>
    <row r="72" spans="1:10" ht="12.75">
      <c r="A72" s="8">
        <v>141</v>
      </c>
      <c r="B72" s="8">
        <v>9</v>
      </c>
      <c r="C72" s="8" t="s">
        <v>1596</v>
      </c>
      <c r="D72" s="8" t="s">
        <v>125</v>
      </c>
      <c r="E72" s="8" t="s">
        <v>3713</v>
      </c>
      <c r="F72" s="8" t="s">
        <v>1597</v>
      </c>
      <c r="G72" s="8" t="s">
        <v>3</v>
      </c>
      <c r="H72" s="8" t="s">
        <v>4</v>
      </c>
      <c r="I72" s="8">
        <v>2</v>
      </c>
      <c r="J72" s="9">
        <v>0.03009259259259259</v>
      </c>
    </row>
    <row r="73" spans="1:10" ht="12.75">
      <c r="A73" s="8">
        <v>418</v>
      </c>
      <c r="B73" s="8">
        <v>395</v>
      </c>
      <c r="C73" s="8" t="s">
        <v>3821</v>
      </c>
      <c r="D73" s="8" t="s">
        <v>3852</v>
      </c>
      <c r="E73" s="8" t="s">
        <v>3713</v>
      </c>
      <c r="F73" s="8" t="s">
        <v>3729</v>
      </c>
      <c r="G73" s="8" t="s">
        <v>198</v>
      </c>
      <c r="H73" s="8" t="s">
        <v>3747</v>
      </c>
      <c r="I73" s="8">
        <v>89</v>
      </c>
      <c r="J73" s="9">
        <v>0.03719907407407407</v>
      </c>
    </row>
    <row r="74" spans="1:10" ht="12.75">
      <c r="A74" s="8">
        <v>431</v>
      </c>
      <c r="B74" s="8">
        <v>206</v>
      </c>
      <c r="C74" s="8" t="s">
        <v>3821</v>
      </c>
      <c r="D74" s="8" t="s">
        <v>3744</v>
      </c>
      <c r="E74" s="8" t="s">
        <v>3713</v>
      </c>
      <c r="F74" s="8" t="s">
        <v>1176</v>
      </c>
      <c r="G74" s="8" t="s">
        <v>3787</v>
      </c>
      <c r="H74" s="8" t="s">
        <v>3747</v>
      </c>
      <c r="I74" s="8">
        <v>91</v>
      </c>
      <c r="J74" s="9">
        <v>0.03787037037037037</v>
      </c>
    </row>
    <row r="75" spans="1:10" ht="12.75">
      <c r="A75" s="8">
        <v>319</v>
      </c>
      <c r="B75" s="8">
        <v>136</v>
      </c>
      <c r="C75" s="8" t="s">
        <v>1756</v>
      </c>
      <c r="D75" s="8" t="s">
        <v>16</v>
      </c>
      <c r="E75" s="8" t="s">
        <v>3713</v>
      </c>
      <c r="F75" s="8" t="s">
        <v>1757</v>
      </c>
      <c r="G75" s="8" t="s">
        <v>3802</v>
      </c>
      <c r="H75" s="8" t="s">
        <v>3731</v>
      </c>
      <c r="I75" s="8">
        <v>67</v>
      </c>
      <c r="J75" s="9">
        <v>0.03395833333333333</v>
      </c>
    </row>
    <row r="76" spans="1:10" ht="12.75">
      <c r="A76" s="8">
        <v>173</v>
      </c>
      <c r="B76" s="8">
        <v>288</v>
      </c>
      <c r="C76" s="8" t="s">
        <v>1627</v>
      </c>
      <c r="D76" s="8" t="s">
        <v>75</v>
      </c>
      <c r="E76" s="8" t="s">
        <v>3713</v>
      </c>
      <c r="F76" s="8" t="s">
        <v>1607</v>
      </c>
      <c r="G76" s="8" t="s">
        <v>54</v>
      </c>
      <c r="H76" s="8" t="s">
        <v>3716</v>
      </c>
      <c r="I76" s="8">
        <v>28</v>
      </c>
      <c r="J76" s="9">
        <v>0.030729166666666665</v>
      </c>
    </row>
    <row r="77" spans="1:10" ht="12.75">
      <c r="A77" s="8">
        <v>424</v>
      </c>
      <c r="B77" s="8">
        <v>170</v>
      </c>
      <c r="C77" s="8" t="s">
        <v>1866</v>
      </c>
      <c r="D77" s="8" t="s">
        <v>179</v>
      </c>
      <c r="E77" s="8" t="s">
        <v>3713</v>
      </c>
      <c r="F77" s="8" t="s">
        <v>73</v>
      </c>
      <c r="G77" s="8" t="s">
        <v>123</v>
      </c>
      <c r="H77" s="8" t="s">
        <v>3716</v>
      </c>
      <c r="I77" s="8">
        <v>70</v>
      </c>
      <c r="J77" s="9">
        <v>0.03767361111111111</v>
      </c>
    </row>
    <row r="78" spans="1:10" ht="12.75">
      <c r="A78" s="8">
        <v>375</v>
      </c>
      <c r="B78" s="8">
        <v>11</v>
      </c>
      <c r="C78" s="8" t="s">
        <v>1800</v>
      </c>
      <c r="D78" s="8" t="s">
        <v>3778</v>
      </c>
      <c r="E78" s="8" t="s">
        <v>3713</v>
      </c>
      <c r="F78" s="8" t="s">
        <v>3825</v>
      </c>
      <c r="G78" s="8" t="s">
        <v>3848</v>
      </c>
      <c r="H78" s="8" t="s">
        <v>3721</v>
      </c>
      <c r="I78" s="8">
        <v>76</v>
      </c>
      <c r="J78" s="9">
        <v>0.035416666666666666</v>
      </c>
    </row>
    <row r="79" spans="1:10" ht="12.75">
      <c r="A79" s="8">
        <v>275</v>
      </c>
      <c r="B79" s="8">
        <v>2</v>
      </c>
      <c r="C79" s="8" t="s">
        <v>3823</v>
      </c>
      <c r="D79" s="8" t="s">
        <v>3824</v>
      </c>
      <c r="E79" s="8" t="s">
        <v>3713</v>
      </c>
      <c r="F79" s="8" t="s">
        <v>1704</v>
      </c>
      <c r="G79" s="8" t="s">
        <v>3763</v>
      </c>
      <c r="H79" s="8" t="s">
        <v>3716</v>
      </c>
      <c r="I79" s="8">
        <v>46</v>
      </c>
      <c r="J79" s="9">
        <v>0.03297453703703704</v>
      </c>
    </row>
    <row r="80" spans="1:10" ht="12.75">
      <c r="A80" s="8">
        <v>255</v>
      </c>
      <c r="B80" s="8">
        <v>431</v>
      </c>
      <c r="C80" s="8" t="s">
        <v>1178</v>
      </c>
      <c r="D80" s="8" t="s">
        <v>3800</v>
      </c>
      <c r="E80" s="8" t="s">
        <v>3713</v>
      </c>
      <c r="F80" s="8" t="s">
        <v>3795</v>
      </c>
      <c r="G80" s="8" t="s">
        <v>22</v>
      </c>
      <c r="H80" s="8" t="s">
        <v>3747</v>
      </c>
      <c r="I80" s="8">
        <v>64</v>
      </c>
      <c r="J80" s="9">
        <v>0.03273148148148148</v>
      </c>
    </row>
    <row r="81" spans="1:10" ht="12.75">
      <c r="A81" s="8">
        <v>412</v>
      </c>
      <c r="B81" s="8">
        <v>42</v>
      </c>
      <c r="C81" s="8" t="s">
        <v>1835</v>
      </c>
      <c r="D81" s="8" t="s">
        <v>155</v>
      </c>
      <c r="E81" s="8" t="s">
        <v>3713</v>
      </c>
      <c r="F81" s="8" t="s">
        <v>1836</v>
      </c>
      <c r="G81" s="8" t="s">
        <v>3776</v>
      </c>
      <c r="H81" s="8" t="s">
        <v>3731</v>
      </c>
      <c r="I81" s="8">
        <v>90</v>
      </c>
      <c r="J81" s="9">
        <v>0.036967592592592594</v>
      </c>
    </row>
    <row r="82" spans="1:10" ht="12.75">
      <c r="A82" s="8">
        <v>351</v>
      </c>
      <c r="B82" s="8">
        <v>339</v>
      </c>
      <c r="C82" s="8" t="s">
        <v>1179</v>
      </c>
      <c r="D82" s="8" t="s">
        <v>3842</v>
      </c>
      <c r="E82" s="8" t="s">
        <v>3713</v>
      </c>
      <c r="F82" s="8" t="s">
        <v>3805</v>
      </c>
      <c r="G82" s="8" t="s">
        <v>198</v>
      </c>
      <c r="H82" s="8" t="s">
        <v>3747</v>
      </c>
      <c r="I82" s="8">
        <v>80</v>
      </c>
      <c r="J82" s="9">
        <v>0.03462962962962963</v>
      </c>
    </row>
    <row r="83" spans="1:10" ht="12.75">
      <c r="A83" s="8">
        <v>91</v>
      </c>
      <c r="B83" s="8">
        <v>306</v>
      </c>
      <c r="C83" s="8" t="s">
        <v>3831</v>
      </c>
      <c r="D83" s="8" t="s">
        <v>3832</v>
      </c>
      <c r="E83" s="8" t="s">
        <v>3713</v>
      </c>
      <c r="F83" s="8" t="s">
        <v>1182</v>
      </c>
      <c r="G83" s="8" t="s">
        <v>3746</v>
      </c>
      <c r="H83" s="8" t="s">
        <v>3747</v>
      </c>
      <c r="I83" s="8">
        <v>21</v>
      </c>
      <c r="J83" s="9">
        <v>0.02863425925925926</v>
      </c>
    </row>
    <row r="84" spans="1:10" ht="12.75">
      <c r="A84" s="8">
        <v>447</v>
      </c>
      <c r="B84" s="8">
        <v>48</v>
      </c>
      <c r="C84" s="8" t="s">
        <v>3833</v>
      </c>
      <c r="D84" s="8" t="s">
        <v>3733</v>
      </c>
      <c r="E84" s="8" t="s">
        <v>3713</v>
      </c>
      <c r="F84" s="8" t="s">
        <v>3834</v>
      </c>
      <c r="G84" s="8" t="s">
        <v>3798</v>
      </c>
      <c r="H84" s="8" t="s">
        <v>3731</v>
      </c>
      <c r="I84" s="8">
        <v>97</v>
      </c>
      <c r="J84" s="9">
        <v>0.03875</v>
      </c>
    </row>
    <row r="85" spans="1:10" ht="12.75">
      <c r="A85" s="8">
        <v>271</v>
      </c>
      <c r="B85" s="8">
        <v>236</v>
      </c>
      <c r="C85" s="8" t="s">
        <v>1712</v>
      </c>
      <c r="D85" s="8" t="s">
        <v>1713</v>
      </c>
      <c r="E85" s="8" t="s">
        <v>3713</v>
      </c>
      <c r="F85" s="8" t="s">
        <v>1714</v>
      </c>
      <c r="G85" s="8" t="s">
        <v>1185</v>
      </c>
      <c r="H85" s="8" t="s">
        <v>3768</v>
      </c>
      <c r="I85" s="8">
        <v>1</v>
      </c>
      <c r="J85" s="9">
        <v>0.03293981481481481</v>
      </c>
    </row>
    <row r="86" spans="1:10" ht="12.75">
      <c r="A86" s="8">
        <v>481</v>
      </c>
      <c r="B86" s="8">
        <v>32</v>
      </c>
      <c r="C86" s="8" t="s">
        <v>1917</v>
      </c>
      <c r="D86" s="8" t="s">
        <v>1918</v>
      </c>
      <c r="E86" s="8" t="s">
        <v>3713</v>
      </c>
      <c r="F86" s="8" t="s">
        <v>1919</v>
      </c>
      <c r="G86" s="8" t="s">
        <v>294</v>
      </c>
      <c r="H86" s="8" t="s">
        <v>3726</v>
      </c>
      <c r="I86" s="8">
        <v>28</v>
      </c>
      <c r="J86" s="9">
        <v>0.04134259259259259</v>
      </c>
    </row>
    <row r="87" spans="1:10" ht="12.75">
      <c r="A87" s="8">
        <v>52</v>
      </c>
      <c r="B87" s="8">
        <v>230</v>
      </c>
      <c r="C87" s="8" t="s">
        <v>1512</v>
      </c>
      <c r="D87" s="8" t="s">
        <v>3836</v>
      </c>
      <c r="E87" s="8" t="s">
        <v>3713</v>
      </c>
      <c r="F87" s="8" t="s">
        <v>1195</v>
      </c>
      <c r="G87" s="8" t="s">
        <v>3787</v>
      </c>
      <c r="H87" s="8" t="s">
        <v>3747</v>
      </c>
      <c r="I87" s="8">
        <v>14</v>
      </c>
      <c r="J87" s="9">
        <v>0.027407407407407405</v>
      </c>
    </row>
    <row r="88" spans="1:10" ht="12.75">
      <c r="A88" s="8">
        <v>205</v>
      </c>
      <c r="B88" s="8">
        <v>473</v>
      </c>
      <c r="C88" s="8" t="s">
        <v>1655</v>
      </c>
      <c r="D88" s="8" t="s">
        <v>3749</v>
      </c>
      <c r="E88" s="8" t="s">
        <v>3713</v>
      </c>
      <c r="F88" s="8" t="s">
        <v>1656</v>
      </c>
      <c r="G88" s="8" t="s">
        <v>139</v>
      </c>
      <c r="H88" s="8" t="s">
        <v>3747</v>
      </c>
      <c r="I88" s="8">
        <v>54</v>
      </c>
      <c r="J88" s="9">
        <v>0.0318287037037037</v>
      </c>
    </row>
    <row r="89" spans="1:10" ht="12.75">
      <c r="A89" s="8">
        <v>289</v>
      </c>
      <c r="B89" s="8">
        <v>282</v>
      </c>
      <c r="C89" s="8" t="s">
        <v>1731</v>
      </c>
      <c r="D89" s="8" t="s">
        <v>3741</v>
      </c>
      <c r="E89" s="8" t="s">
        <v>3713</v>
      </c>
      <c r="F89" s="8" t="s">
        <v>1732</v>
      </c>
      <c r="G89" s="8" t="s">
        <v>294</v>
      </c>
      <c r="H89" s="8" t="s">
        <v>3721</v>
      </c>
      <c r="I89" s="8">
        <v>60</v>
      </c>
      <c r="J89" s="9">
        <v>0.03315972222222222</v>
      </c>
    </row>
    <row r="90" spans="1:10" ht="12.75">
      <c r="A90" s="8">
        <v>88</v>
      </c>
      <c r="B90" s="8">
        <v>14</v>
      </c>
      <c r="C90" s="8" t="s">
        <v>3841</v>
      </c>
      <c r="D90" s="8" t="s">
        <v>3842</v>
      </c>
      <c r="E90" s="8" t="s">
        <v>3713</v>
      </c>
      <c r="F90" s="8" t="s">
        <v>1555</v>
      </c>
      <c r="G90" s="8" t="s">
        <v>3751</v>
      </c>
      <c r="H90" s="8" t="s">
        <v>3716</v>
      </c>
      <c r="I90" s="8">
        <v>11</v>
      </c>
      <c r="J90" s="9">
        <v>0.028611111111111108</v>
      </c>
    </row>
    <row r="91" spans="1:10" ht="12.75">
      <c r="A91" s="8">
        <v>259</v>
      </c>
      <c r="B91" s="8">
        <v>496</v>
      </c>
      <c r="C91" s="8" t="s">
        <v>1702</v>
      </c>
      <c r="D91" s="8" t="s">
        <v>3741</v>
      </c>
      <c r="E91" s="8" t="s">
        <v>3713</v>
      </c>
      <c r="F91" s="8" t="s">
        <v>1703</v>
      </c>
      <c r="G91" s="8" t="s">
        <v>3798</v>
      </c>
      <c r="H91" s="8" t="s">
        <v>3731</v>
      </c>
      <c r="I91" s="8">
        <v>56</v>
      </c>
      <c r="J91" s="9">
        <v>0.032777777777777774</v>
      </c>
    </row>
    <row r="92" spans="1:10" ht="12.75">
      <c r="A92" s="8">
        <v>446</v>
      </c>
      <c r="B92" s="8">
        <v>279</v>
      </c>
      <c r="C92" s="8" t="s">
        <v>1887</v>
      </c>
      <c r="D92" s="8" t="s">
        <v>3770</v>
      </c>
      <c r="E92" s="8" t="s">
        <v>3713</v>
      </c>
      <c r="F92" s="8" t="s">
        <v>1508</v>
      </c>
      <c r="G92" s="8" t="s">
        <v>3759</v>
      </c>
      <c r="H92" s="8" t="s">
        <v>3716</v>
      </c>
      <c r="I92" s="8">
        <v>79</v>
      </c>
      <c r="J92" s="9">
        <v>0.03872685185185185</v>
      </c>
    </row>
    <row r="93" spans="1:10" ht="12.75">
      <c r="A93" s="8">
        <v>70</v>
      </c>
      <c r="B93" s="8">
        <v>382</v>
      </c>
      <c r="C93" s="8" t="s">
        <v>3846</v>
      </c>
      <c r="D93" s="8" t="s">
        <v>3785</v>
      </c>
      <c r="E93" s="8" t="s">
        <v>3713</v>
      </c>
      <c r="F93" s="8" t="s">
        <v>1532</v>
      </c>
      <c r="G93" s="8" t="s">
        <v>3848</v>
      </c>
      <c r="H93" s="8" t="s">
        <v>3721</v>
      </c>
      <c r="I93" s="8">
        <v>22</v>
      </c>
      <c r="J93" s="9">
        <v>0.02815972222222222</v>
      </c>
    </row>
    <row r="94" spans="1:10" ht="12.75">
      <c r="A94" s="8">
        <v>159</v>
      </c>
      <c r="B94" s="8">
        <v>200</v>
      </c>
      <c r="C94" s="8" t="s">
        <v>1613</v>
      </c>
      <c r="D94" s="8" t="s">
        <v>3728</v>
      </c>
      <c r="E94" s="8" t="s">
        <v>3713</v>
      </c>
      <c r="F94" s="8" t="s">
        <v>118</v>
      </c>
      <c r="G94" s="8" t="s">
        <v>3806</v>
      </c>
      <c r="H94" s="8" t="s">
        <v>3747</v>
      </c>
      <c r="I94" s="8">
        <v>42</v>
      </c>
      <c r="J94" s="9">
        <v>0.0303125</v>
      </c>
    </row>
    <row r="95" spans="1:10" ht="12.75">
      <c r="A95" s="8">
        <v>279</v>
      </c>
      <c r="B95" s="8">
        <v>459</v>
      </c>
      <c r="C95" s="8" t="s">
        <v>1718</v>
      </c>
      <c r="D95" s="8" t="s">
        <v>3749</v>
      </c>
      <c r="E95" s="8" t="s">
        <v>3713</v>
      </c>
      <c r="F95" s="8" t="s">
        <v>1023</v>
      </c>
      <c r="G95" s="8" t="s">
        <v>34</v>
      </c>
      <c r="H95" s="8" t="s">
        <v>3721</v>
      </c>
      <c r="I95" s="8">
        <v>58</v>
      </c>
      <c r="J95" s="9">
        <v>0.032997685185185185</v>
      </c>
    </row>
    <row r="96" spans="1:10" ht="12.75">
      <c r="A96" s="8">
        <v>142</v>
      </c>
      <c r="B96" s="8">
        <v>340</v>
      </c>
      <c r="C96" s="8" t="s">
        <v>1598</v>
      </c>
      <c r="D96" s="8" t="s">
        <v>3852</v>
      </c>
      <c r="E96" s="8" t="s">
        <v>3713</v>
      </c>
      <c r="F96" s="8" t="s">
        <v>3805</v>
      </c>
      <c r="G96" s="8" t="s">
        <v>3820</v>
      </c>
      <c r="H96" s="8" t="s">
        <v>3747</v>
      </c>
      <c r="I96" s="8">
        <v>35</v>
      </c>
      <c r="J96" s="9">
        <v>0.030104166666666664</v>
      </c>
    </row>
    <row r="97" spans="1:10" ht="12.75">
      <c r="A97" s="8">
        <v>330</v>
      </c>
      <c r="B97" s="8">
        <v>188</v>
      </c>
      <c r="C97" s="8" t="s">
        <v>1764</v>
      </c>
      <c r="D97" s="8" t="s">
        <v>1349</v>
      </c>
      <c r="E97" s="8" t="s">
        <v>3713</v>
      </c>
      <c r="F97" s="8" t="s">
        <v>3864</v>
      </c>
      <c r="G97" s="8" t="s">
        <v>1351</v>
      </c>
      <c r="H97" s="8" t="s">
        <v>4</v>
      </c>
      <c r="I97" s="8">
        <v>17</v>
      </c>
      <c r="J97" s="9">
        <v>0.03425925925925926</v>
      </c>
    </row>
    <row r="98" spans="1:10" ht="12.75">
      <c r="A98" s="8">
        <v>381</v>
      </c>
      <c r="B98" s="8">
        <v>121</v>
      </c>
      <c r="C98" s="8" t="s">
        <v>1808</v>
      </c>
      <c r="D98" s="8" t="s">
        <v>125</v>
      </c>
      <c r="E98" s="8" t="s">
        <v>3713</v>
      </c>
      <c r="F98" s="8" t="s">
        <v>263</v>
      </c>
      <c r="G98" s="8" t="s">
        <v>3783</v>
      </c>
      <c r="H98" s="8" t="s">
        <v>4</v>
      </c>
      <c r="I98" s="8">
        <v>22</v>
      </c>
      <c r="J98" s="9">
        <v>0.035694444444444445</v>
      </c>
    </row>
    <row r="99" spans="1:10" ht="12.75">
      <c r="A99" s="8">
        <v>454</v>
      </c>
      <c r="B99" s="8">
        <v>436</v>
      </c>
      <c r="C99" s="8" t="s">
        <v>1193</v>
      </c>
      <c r="D99" s="8" t="s">
        <v>1194</v>
      </c>
      <c r="E99" s="8" t="s">
        <v>3713</v>
      </c>
      <c r="F99" s="8" t="s">
        <v>3758</v>
      </c>
      <c r="G99" s="8" t="s">
        <v>3720</v>
      </c>
      <c r="H99" s="8" t="s">
        <v>3726</v>
      </c>
      <c r="I99" s="8">
        <v>22</v>
      </c>
      <c r="J99" s="9">
        <v>0.039108796296296294</v>
      </c>
    </row>
    <row r="100" spans="1:10" ht="12.75">
      <c r="A100" s="8">
        <v>392</v>
      </c>
      <c r="B100" s="8">
        <v>354</v>
      </c>
      <c r="C100" s="8" t="s">
        <v>1817</v>
      </c>
      <c r="D100" s="8" t="s">
        <v>1818</v>
      </c>
      <c r="E100" s="8" t="s">
        <v>1819</v>
      </c>
      <c r="F100" s="8" t="s">
        <v>1820</v>
      </c>
      <c r="G100" s="8" t="s">
        <v>78</v>
      </c>
      <c r="H100" s="8" t="s">
        <v>10</v>
      </c>
      <c r="I100" s="8">
        <v>3</v>
      </c>
      <c r="J100" s="9">
        <v>0.036273148148148145</v>
      </c>
    </row>
    <row r="101" spans="1:10" ht="12.75">
      <c r="A101" s="8">
        <v>239</v>
      </c>
      <c r="B101" s="8">
        <v>454</v>
      </c>
      <c r="C101" s="8" t="s">
        <v>3853</v>
      </c>
      <c r="D101" s="8" t="s">
        <v>3809</v>
      </c>
      <c r="E101" s="8" t="s">
        <v>3713</v>
      </c>
      <c r="F101" s="8" t="s">
        <v>1195</v>
      </c>
      <c r="G101" s="8" t="s">
        <v>3787</v>
      </c>
      <c r="H101" s="8" t="s">
        <v>3747</v>
      </c>
      <c r="I101" s="8">
        <v>61</v>
      </c>
      <c r="J101" s="9">
        <v>0.0325</v>
      </c>
    </row>
    <row r="102" spans="1:10" ht="12.75">
      <c r="A102" s="8">
        <v>140</v>
      </c>
      <c r="B102" s="8">
        <v>172</v>
      </c>
      <c r="C102" s="8" t="s">
        <v>1594</v>
      </c>
      <c r="D102" s="8" t="s">
        <v>3741</v>
      </c>
      <c r="E102" s="8" t="s">
        <v>3713</v>
      </c>
      <c r="F102" s="8" t="s">
        <v>1595</v>
      </c>
      <c r="G102" s="8" t="s">
        <v>3814</v>
      </c>
      <c r="H102" s="8" t="s">
        <v>3736</v>
      </c>
      <c r="I102" s="8">
        <v>13</v>
      </c>
      <c r="J102" s="9">
        <v>0.029988425925925925</v>
      </c>
    </row>
    <row r="103" spans="1:10" ht="12.75">
      <c r="A103" s="8">
        <v>149</v>
      </c>
      <c r="B103" s="8">
        <v>347</v>
      </c>
      <c r="C103" s="8" t="s">
        <v>1196</v>
      </c>
      <c r="D103" s="8" t="s">
        <v>3728</v>
      </c>
      <c r="E103" s="8" t="s">
        <v>3713</v>
      </c>
      <c r="F103" s="8" t="s">
        <v>1604</v>
      </c>
      <c r="G103" s="8" t="s">
        <v>25</v>
      </c>
      <c r="H103" s="8" t="s">
        <v>3747</v>
      </c>
      <c r="I103" s="8">
        <v>38</v>
      </c>
      <c r="J103" s="9">
        <v>0.03017361111111111</v>
      </c>
    </row>
    <row r="104" spans="1:10" ht="12.75">
      <c r="A104" s="8">
        <v>280</v>
      </c>
      <c r="B104" s="8">
        <v>143</v>
      </c>
      <c r="C104" s="8" t="s">
        <v>1719</v>
      </c>
      <c r="D104" s="8" t="s">
        <v>3836</v>
      </c>
      <c r="E104" s="8" t="s">
        <v>3713</v>
      </c>
      <c r="F104" s="8" t="s">
        <v>1720</v>
      </c>
      <c r="G104" s="8" t="s">
        <v>3820</v>
      </c>
      <c r="H104" s="8" t="s">
        <v>3747</v>
      </c>
      <c r="I104" s="8">
        <v>68</v>
      </c>
      <c r="J104" s="9">
        <v>0.032997685185185185</v>
      </c>
    </row>
    <row r="105" spans="1:10" ht="12.75">
      <c r="A105" s="8">
        <v>177</v>
      </c>
      <c r="B105" s="8">
        <v>145</v>
      </c>
      <c r="C105" s="8" t="s">
        <v>1630</v>
      </c>
      <c r="D105" s="8" t="s">
        <v>3842</v>
      </c>
      <c r="E105" s="8" t="s">
        <v>3713</v>
      </c>
      <c r="F105" s="8" t="s">
        <v>1631</v>
      </c>
      <c r="G105" s="8" t="s">
        <v>78</v>
      </c>
      <c r="H105" s="8" t="s">
        <v>3716</v>
      </c>
      <c r="I105" s="8">
        <v>29</v>
      </c>
      <c r="J105" s="9">
        <v>0.03079861111111111</v>
      </c>
    </row>
    <row r="106" spans="1:10" ht="12.75">
      <c r="A106" s="8">
        <v>350</v>
      </c>
      <c r="B106" s="8">
        <v>429</v>
      </c>
      <c r="C106" s="8" t="s">
        <v>1201</v>
      </c>
      <c r="D106" s="8" t="s">
        <v>27</v>
      </c>
      <c r="E106" s="8" t="s">
        <v>3713</v>
      </c>
      <c r="F106" s="8" t="s">
        <v>51</v>
      </c>
      <c r="G106" s="8" t="s">
        <v>3720</v>
      </c>
      <c r="H106" s="8" t="s">
        <v>3731</v>
      </c>
      <c r="I106" s="8">
        <v>75</v>
      </c>
      <c r="J106" s="9">
        <v>0.03460648148148148</v>
      </c>
    </row>
    <row r="107" spans="1:10" ht="12.75">
      <c r="A107" s="8">
        <v>368</v>
      </c>
      <c r="B107" s="8">
        <v>312</v>
      </c>
      <c r="C107" s="8" t="s">
        <v>1201</v>
      </c>
      <c r="D107" s="8" t="s">
        <v>3718</v>
      </c>
      <c r="E107" s="8" t="s">
        <v>3713</v>
      </c>
      <c r="F107" s="8" t="s">
        <v>71</v>
      </c>
      <c r="G107" s="8" t="s">
        <v>19</v>
      </c>
      <c r="H107" s="8" t="s">
        <v>3731</v>
      </c>
      <c r="I107" s="8">
        <v>81</v>
      </c>
      <c r="J107" s="9">
        <v>0.03512731481481481</v>
      </c>
    </row>
    <row r="108" spans="1:10" ht="12.75">
      <c r="A108" s="8">
        <v>413</v>
      </c>
      <c r="B108" s="8">
        <v>103</v>
      </c>
      <c r="C108" s="8" t="s">
        <v>1837</v>
      </c>
      <c r="D108" s="8" t="s">
        <v>3778</v>
      </c>
      <c r="E108" s="8" t="s">
        <v>3713</v>
      </c>
      <c r="F108" s="8" t="s">
        <v>1838</v>
      </c>
      <c r="G108" s="8" t="s">
        <v>3776</v>
      </c>
      <c r="H108" s="8" t="s">
        <v>3731</v>
      </c>
      <c r="I108" s="8">
        <v>91</v>
      </c>
      <c r="J108" s="9">
        <v>0.037071759259259256</v>
      </c>
    </row>
    <row r="109" spans="1:10" ht="12.75">
      <c r="A109" s="8">
        <v>95</v>
      </c>
      <c r="B109" s="8">
        <v>321</v>
      </c>
      <c r="C109" s="8" t="s">
        <v>1202</v>
      </c>
      <c r="D109" s="8" t="s">
        <v>3800</v>
      </c>
      <c r="E109" s="8" t="s">
        <v>3713</v>
      </c>
      <c r="F109" s="8" t="s">
        <v>3729</v>
      </c>
      <c r="G109" s="8" t="s">
        <v>170</v>
      </c>
      <c r="H109" s="8" t="s">
        <v>3716</v>
      </c>
      <c r="I109" s="8">
        <v>13</v>
      </c>
      <c r="J109" s="9">
        <v>0.02872685185185185</v>
      </c>
    </row>
    <row r="110" spans="1:10" ht="12.75">
      <c r="A110" s="8">
        <v>194</v>
      </c>
      <c r="B110" s="8">
        <v>393</v>
      </c>
      <c r="C110" s="8" t="s">
        <v>0</v>
      </c>
      <c r="D110" s="8" t="s">
        <v>1</v>
      </c>
      <c r="E110" s="8" t="s">
        <v>3713</v>
      </c>
      <c r="F110" s="8" t="s">
        <v>2</v>
      </c>
      <c r="G110" s="8" t="s">
        <v>3</v>
      </c>
      <c r="H110" s="8" t="s">
        <v>4</v>
      </c>
      <c r="I110" s="8">
        <v>4</v>
      </c>
      <c r="J110" s="9">
        <v>0.03152777777777778</v>
      </c>
    </row>
    <row r="111" spans="1:10" ht="12.75">
      <c r="A111" s="8">
        <v>423</v>
      </c>
      <c r="B111" s="8">
        <v>195</v>
      </c>
      <c r="C111" s="8" t="s">
        <v>1865</v>
      </c>
      <c r="D111" s="8" t="s">
        <v>3852</v>
      </c>
      <c r="E111" s="8" t="s">
        <v>3713</v>
      </c>
      <c r="F111" s="8" t="s">
        <v>1568</v>
      </c>
      <c r="G111" s="8" t="s">
        <v>188</v>
      </c>
      <c r="H111" s="8" t="s">
        <v>3731</v>
      </c>
      <c r="I111" s="8">
        <v>95</v>
      </c>
      <c r="J111" s="9">
        <v>0.037662037037037036</v>
      </c>
    </row>
    <row r="112" spans="1:10" ht="12.75">
      <c r="A112" s="8">
        <v>115</v>
      </c>
      <c r="B112" s="8">
        <v>113</v>
      </c>
      <c r="C112" s="8" t="s">
        <v>1575</v>
      </c>
      <c r="D112" s="8" t="s">
        <v>3778</v>
      </c>
      <c r="E112" s="8" t="s">
        <v>3713</v>
      </c>
      <c r="F112" s="8" t="s">
        <v>1576</v>
      </c>
      <c r="G112" s="8" t="s">
        <v>3787</v>
      </c>
      <c r="H112" s="8" t="s">
        <v>3747</v>
      </c>
      <c r="I112" s="8">
        <v>25</v>
      </c>
      <c r="J112" s="9">
        <v>0.029270833333333333</v>
      </c>
    </row>
    <row r="113" spans="1:10" ht="12.75">
      <c r="A113" s="8">
        <v>288</v>
      </c>
      <c r="B113" s="8">
        <v>472</v>
      </c>
      <c r="C113" s="8" t="s">
        <v>1203</v>
      </c>
      <c r="D113" s="8" t="s">
        <v>235</v>
      </c>
      <c r="E113" s="8" t="s">
        <v>3713</v>
      </c>
      <c r="F113" s="8" t="s">
        <v>1537</v>
      </c>
      <c r="G113" s="8" t="s">
        <v>34</v>
      </c>
      <c r="H113" s="8" t="s">
        <v>3721</v>
      </c>
      <c r="I113" s="8">
        <v>59</v>
      </c>
      <c r="J113" s="9">
        <v>0.03315972222222222</v>
      </c>
    </row>
    <row r="114" spans="1:10" ht="12.75">
      <c r="A114" s="8">
        <v>135</v>
      </c>
      <c r="B114" s="8">
        <v>221</v>
      </c>
      <c r="C114" s="8" t="s">
        <v>1591</v>
      </c>
      <c r="D114" s="8" t="s">
        <v>3842</v>
      </c>
      <c r="E114" s="8" t="s">
        <v>3713</v>
      </c>
      <c r="F114" s="8" t="s">
        <v>3816</v>
      </c>
      <c r="G114" s="8" t="s">
        <v>120</v>
      </c>
      <c r="H114" s="8" t="s">
        <v>3721</v>
      </c>
      <c r="I114" s="8">
        <v>34</v>
      </c>
      <c r="J114" s="9">
        <v>0.02991898148148148</v>
      </c>
    </row>
    <row r="115" spans="1:10" ht="12.75">
      <c r="A115" s="8">
        <v>492</v>
      </c>
      <c r="B115" s="8">
        <v>79</v>
      </c>
      <c r="C115" s="8" t="s">
        <v>11</v>
      </c>
      <c r="D115" s="8" t="s">
        <v>12</v>
      </c>
      <c r="E115" s="8" t="s">
        <v>3713</v>
      </c>
      <c r="F115" s="8" t="s">
        <v>1607</v>
      </c>
      <c r="G115" s="8" t="s">
        <v>14</v>
      </c>
      <c r="H115" s="8" t="s">
        <v>4</v>
      </c>
      <c r="I115" s="8">
        <v>29</v>
      </c>
      <c r="J115" s="9">
        <v>0.043402777777777776</v>
      </c>
    </row>
    <row r="116" spans="1:10" ht="12.75">
      <c r="A116" s="8">
        <v>68</v>
      </c>
      <c r="B116" s="8">
        <v>359</v>
      </c>
      <c r="C116" s="8" t="s">
        <v>1529</v>
      </c>
      <c r="D116" s="8" t="s">
        <v>3800</v>
      </c>
      <c r="E116" s="8" t="s">
        <v>3713</v>
      </c>
      <c r="F116" s="8" t="s">
        <v>1530</v>
      </c>
      <c r="G116" s="8" t="s">
        <v>68</v>
      </c>
      <c r="H116" s="8" t="s">
        <v>3747</v>
      </c>
      <c r="I116" s="8">
        <v>18</v>
      </c>
      <c r="J116" s="9">
        <v>0.028148148148148148</v>
      </c>
    </row>
    <row r="117" spans="1:10" ht="12.75">
      <c r="A117" s="8">
        <v>195</v>
      </c>
      <c r="B117" s="8">
        <v>390</v>
      </c>
      <c r="C117" s="8" t="s">
        <v>20</v>
      </c>
      <c r="D117" s="8" t="s">
        <v>3744</v>
      </c>
      <c r="E117" s="8" t="s">
        <v>3713</v>
      </c>
      <c r="F117" s="8" t="s">
        <v>1207</v>
      </c>
      <c r="G117" s="8" t="s">
        <v>22</v>
      </c>
      <c r="H117" s="8" t="s">
        <v>3747</v>
      </c>
      <c r="I117" s="8">
        <v>49</v>
      </c>
      <c r="J117" s="9">
        <v>0.03153935185185185</v>
      </c>
    </row>
    <row r="118" spans="1:10" ht="12.75">
      <c r="A118" s="8">
        <v>79</v>
      </c>
      <c r="B118" s="8">
        <v>98</v>
      </c>
      <c r="C118" s="8" t="s">
        <v>23</v>
      </c>
      <c r="D118" s="8" t="s">
        <v>70</v>
      </c>
      <c r="E118" s="8" t="s">
        <v>3713</v>
      </c>
      <c r="F118" s="8" t="s">
        <v>1545</v>
      </c>
      <c r="G118" s="8" t="s">
        <v>3848</v>
      </c>
      <c r="H118" s="8" t="s">
        <v>3721</v>
      </c>
      <c r="I118" s="8">
        <v>25</v>
      </c>
      <c r="J118" s="9">
        <v>0.028368055555555553</v>
      </c>
    </row>
    <row r="119" spans="1:10" ht="12.75">
      <c r="A119" s="8">
        <v>382</v>
      </c>
      <c r="B119" s="8">
        <v>169</v>
      </c>
      <c r="C119" s="8" t="s">
        <v>1809</v>
      </c>
      <c r="D119" s="8" t="s">
        <v>3733</v>
      </c>
      <c r="E119" s="8" t="s">
        <v>3713</v>
      </c>
      <c r="F119" s="8" t="s">
        <v>1810</v>
      </c>
      <c r="G119" s="8" t="s">
        <v>3735</v>
      </c>
      <c r="H119" s="8" t="s">
        <v>3736</v>
      </c>
      <c r="I119" s="8">
        <v>29</v>
      </c>
      <c r="J119" s="9">
        <v>0.03571759259259259</v>
      </c>
    </row>
    <row r="120" spans="1:10" ht="12.75">
      <c r="A120" s="8">
        <v>155</v>
      </c>
      <c r="B120" s="8">
        <v>489</v>
      </c>
      <c r="C120" s="8" t="s">
        <v>1609</v>
      </c>
      <c r="D120" s="8" t="s">
        <v>3778</v>
      </c>
      <c r="E120" s="8" t="s">
        <v>3713</v>
      </c>
      <c r="F120" s="8" t="s">
        <v>1610</v>
      </c>
      <c r="G120" s="8" t="s">
        <v>25</v>
      </c>
      <c r="H120" s="8" t="s">
        <v>3747</v>
      </c>
      <c r="I120" s="8">
        <v>41</v>
      </c>
      <c r="J120" s="9">
        <v>0.030254629629629628</v>
      </c>
    </row>
    <row r="121" spans="1:10" ht="12.75">
      <c r="A121" s="8">
        <v>113</v>
      </c>
      <c r="B121" s="8">
        <v>398</v>
      </c>
      <c r="C121" s="8" t="s">
        <v>1573</v>
      </c>
      <c r="D121" s="8" t="s">
        <v>309</v>
      </c>
      <c r="E121" s="8" t="s">
        <v>3713</v>
      </c>
      <c r="F121" s="8" t="s">
        <v>1288</v>
      </c>
      <c r="G121" s="8" t="s">
        <v>100</v>
      </c>
      <c r="H121" s="8" t="s">
        <v>3736</v>
      </c>
      <c r="I121" s="8">
        <v>10</v>
      </c>
      <c r="J121" s="9">
        <v>0.029224537037037035</v>
      </c>
    </row>
    <row r="122" spans="1:10" ht="12.75">
      <c r="A122" s="8">
        <v>219</v>
      </c>
      <c r="B122" s="8">
        <v>37</v>
      </c>
      <c r="C122" s="8" t="s">
        <v>1672</v>
      </c>
      <c r="D122" s="8" t="s">
        <v>3718</v>
      </c>
      <c r="E122" s="8" t="s">
        <v>3713</v>
      </c>
      <c r="F122" s="8" t="s">
        <v>3758</v>
      </c>
      <c r="G122" s="8" t="s">
        <v>3740</v>
      </c>
      <c r="H122" s="8" t="s">
        <v>3721</v>
      </c>
      <c r="I122" s="8">
        <v>47</v>
      </c>
      <c r="J122" s="9">
        <v>0.03204861111111111</v>
      </c>
    </row>
    <row r="123" spans="1:10" ht="12.75">
      <c r="A123" s="8">
        <v>22</v>
      </c>
      <c r="B123" s="8">
        <v>311</v>
      </c>
      <c r="C123" s="8" t="s">
        <v>1487</v>
      </c>
      <c r="D123" s="8" t="s">
        <v>3794</v>
      </c>
      <c r="E123" s="8" t="s">
        <v>3713</v>
      </c>
      <c r="F123" s="8" t="s">
        <v>1484</v>
      </c>
      <c r="G123" s="8" t="s">
        <v>100</v>
      </c>
      <c r="H123" s="8" t="s">
        <v>3736</v>
      </c>
      <c r="I123" s="8">
        <v>1</v>
      </c>
      <c r="J123" s="9">
        <v>0.025868055555555554</v>
      </c>
    </row>
    <row r="124" spans="1:10" ht="12.75">
      <c r="A124" s="8">
        <v>63</v>
      </c>
      <c r="B124" s="8">
        <v>333</v>
      </c>
      <c r="C124" s="8" t="s">
        <v>1210</v>
      </c>
      <c r="D124" s="8" t="s">
        <v>69</v>
      </c>
      <c r="E124" s="8" t="s">
        <v>3713</v>
      </c>
      <c r="F124" s="8" t="s">
        <v>1211</v>
      </c>
      <c r="G124" s="8" t="s">
        <v>3830</v>
      </c>
      <c r="H124" s="8" t="s">
        <v>3731</v>
      </c>
      <c r="I124" s="8">
        <v>12</v>
      </c>
      <c r="J124" s="9">
        <v>0.028009259259259258</v>
      </c>
    </row>
    <row r="125" spans="1:10" ht="12.75">
      <c r="A125" s="8">
        <v>128</v>
      </c>
      <c r="B125" s="8">
        <v>152</v>
      </c>
      <c r="C125" s="8" t="s">
        <v>1586</v>
      </c>
      <c r="D125" s="8" t="s">
        <v>155</v>
      </c>
      <c r="E125" s="8" t="s">
        <v>3713</v>
      </c>
      <c r="F125" s="8" t="s">
        <v>1587</v>
      </c>
      <c r="G125" s="8" t="s">
        <v>68</v>
      </c>
      <c r="H125" s="8" t="s">
        <v>3747</v>
      </c>
      <c r="I125" s="8">
        <v>31</v>
      </c>
      <c r="J125" s="9">
        <v>0.029594907407407407</v>
      </c>
    </row>
    <row r="126" spans="1:10" ht="12.75">
      <c r="A126" s="8">
        <v>119</v>
      </c>
      <c r="B126" s="8">
        <v>300</v>
      </c>
      <c r="C126" s="8" t="s">
        <v>1578</v>
      </c>
      <c r="D126" s="8" t="s">
        <v>3778</v>
      </c>
      <c r="E126" s="8" t="s">
        <v>3713</v>
      </c>
      <c r="F126" s="8" t="s">
        <v>1579</v>
      </c>
      <c r="G126" s="8" t="s">
        <v>3848</v>
      </c>
      <c r="H126" s="8" t="s">
        <v>3721</v>
      </c>
      <c r="I126" s="8">
        <v>30</v>
      </c>
      <c r="J126" s="9">
        <v>0.02940972222222222</v>
      </c>
    </row>
    <row r="127" spans="1:10" ht="12.75">
      <c r="A127" s="8">
        <v>192</v>
      </c>
      <c r="B127" s="8">
        <v>233</v>
      </c>
      <c r="C127" s="8" t="s">
        <v>1646</v>
      </c>
      <c r="D127" s="8" t="s">
        <v>27</v>
      </c>
      <c r="E127" s="8" t="s">
        <v>3713</v>
      </c>
      <c r="F127" s="8" t="s">
        <v>1647</v>
      </c>
      <c r="G127" s="8" t="s">
        <v>3730</v>
      </c>
      <c r="H127" s="8" t="s">
        <v>3731</v>
      </c>
      <c r="I127" s="8">
        <v>38</v>
      </c>
      <c r="J127" s="9">
        <v>0.031469907407407405</v>
      </c>
    </row>
    <row r="128" spans="1:10" ht="12.75">
      <c r="A128" s="8">
        <v>283</v>
      </c>
      <c r="B128" s="8">
        <v>63</v>
      </c>
      <c r="C128" s="8" t="s">
        <v>1724</v>
      </c>
      <c r="D128" s="8" t="s">
        <v>3842</v>
      </c>
      <c r="E128" s="8" t="s">
        <v>3713</v>
      </c>
      <c r="F128" s="8" t="s">
        <v>3729</v>
      </c>
      <c r="G128" s="8" t="s">
        <v>54</v>
      </c>
      <c r="H128" s="8" t="s">
        <v>3716</v>
      </c>
      <c r="I128" s="8">
        <v>47</v>
      </c>
      <c r="J128" s="9">
        <v>0.03302083333333333</v>
      </c>
    </row>
    <row r="129" spans="1:10" ht="12.75">
      <c r="A129" s="8">
        <v>162</v>
      </c>
      <c r="B129" s="8">
        <v>270</v>
      </c>
      <c r="C129" s="8" t="s">
        <v>32</v>
      </c>
      <c r="D129" s="8" t="s">
        <v>33</v>
      </c>
      <c r="E129" s="8" t="s">
        <v>3713</v>
      </c>
      <c r="F129" s="8" t="s">
        <v>3729</v>
      </c>
      <c r="G129" s="8" t="s">
        <v>34</v>
      </c>
      <c r="H129" s="8" t="s">
        <v>3721</v>
      </c>
      <c r="I129" s="8">
        <v>37</v>
      </c>
      <c r="J129" s="9">
        <v>0.03052083333333333</v>
      </c>
    </row>
    <row r="130" spans="1:10" ht="12.75">
      <c r="A130" s="8">
        <v>213</v>
      </c>
      <c r="B130" s="8">
        <v>490</v>
      </c>
      <c r="C130" s="8" t="s">
        <v>35</v>
      </c>
      <c r="D130" s="8" t="s">
        <v>36</v>
      </c>
      <c r="E130" s="8" t="s">
        <v>3713</v>
      </c>
      <c r="F130" s="8" t="s">
        <v>3729</v>
      </c>
      <c r="G130" s="8" t="s">
        <v>19</v>
      </c>
      <c r="H130" s="8" t="s">
        <v>3731</v>
      </c>
      <c r="I130" s="8">
        <v>42</v>
      </c>
      <c r="J130" s="9">
        <v>0.03197916666666666</v>
      </c>
    </row>
    <row r="131" spans="1:10" ht="12.75">
      <c r="A131" s="8">
        <v>292</v>
      </c>
      <c r="B131" s="8">
        <v>167</v>
      </c>
      <c r="C131" s="8" t="s">
        <v>1734</v>
      </c>
      <c r="D131" s="8" t="s">
        <v>1064</v>
      </c>
      <c r="E131" s="8" t="s">
        <v>3713</v>
      </c>
      <c r="F131" s="8" t="s">
        <v>3734</v>
      </c>
      <c r="G131" s="8" t="s">
        <v>244</v>
      </c>
      <c r="H131" s="8" t="s">
        <v>3726</v>
      </c>
      <c r="I131" s="8">
        <v>12</v>
      </c>
      <c r="J131" s="9">
        <v>0.033229166666666664</v>
      </c>
    </row>
    <row r="132" spans="1:10" ht="12.75">
      <c r="A132" s="8">
        <v>258</v>
      </c>
      <c r="B132" s="8">
        <v>338</v>
      </c>
      <c r="C132" s="8" t="s">
        <v>1222</v>
      </c>
      <c r="D132" s="8" t="s">
        <v>67</v>
      </c>
      <c r="E132" s="8" t="s">
        <v>3713</v>
      </c>
      <c r="F132" s="8" t="s">
        <v>3805</v>
      </c>
      <c r="G132" s="8" t="s">
        <v>54</v>
      </c>
      <c r="H132" s="8" t="s">
        <v>3716</v>
      </c>
      <c r="I132" s="8">
        <v>40</v>
      </c>
      <c r="J132" s="9">
        <v>0.0327662037037037</v>
      </c>
    </row>
    <row r="133" spans="1:10" ht="12.75">
      <c r="A133" s="8">
        <v>16</v>
      </c>
      <c r="B133" s="8">
        <v>358</v>
      </c>
      <c r="C133" s="8" t="s">
        <v>1480</v>
      </c>
      <c r="D133" s="8" t="s">
        <v>314</v>
      </c>
      <c r="E133" s="8" t="s">
        <v>3713</v>
      </c>
      <c r="F133" s="8" t="s">
        <v>1481</v>
      </c>
      <c r="G133" s="8" t="s">
        <v>3840</v>
      </c>
      <c r="H133" s="8" t="s">
        <v>3721</v>
      </c>
      <c r="I133" s="8">
        <v>6</v>
      </c>
      <c r="J133" s="9">
        <v>0.02515046296296296</v>
      </c>
    </row>
    <row r="134" spans="1:10" ht="12.75">
      <c r="A134" s="8">
        <v>364</v>
      </c>
      <c r="B134" s="8">
        <v>276</v>
      </c>
      <c r="C134" s="8" t="s">
        <v>1792</v>
      </c>
      <c r="D134" s="8" t="s">
        <v>3800</v>
      </c>
      <c r="E134" s="8" t="s">
        <v>3713</v>
      </c>
      <c r="F134" s="8" t="s">
        <v>65</v>
      </c>
      <c r="G134" s="8" t="s">
        <v>3776</v>
      </c>
      <c r="H134" s="8" t="s">
        <v>3731</v>
      </c>
      <c r="I134" s="8">
        <v>78</v>
      </c>
      <c r="J134" s="9">
        <v>0.03501157407407407</v>
      </c>
    </row>
    <row r="135" spans="1:10" ht="12.75">
      <c r="A135" s="8">
        <v>163</v>
      </c>
      <c r="B135" s="8">
        <v>396</v>
      </c>
      <c r="C135" s="8" t="s">
        <v>1614</v>
      </c>
      <c r="D135" s="8" t="s">
        <v>18</v>
      </c>
      <c r="E135" s="8" t="s">
        <v>3713</v>
      </c>
      <c r="F135" s="8" t="s">
        <v>1615</v>
      </c>
      <c r="G135" s="8" t="s">
        <v>3798</v>
      </c>
      <c r="H135" s="8" t="s">
        <v>3731</v>
      </c>
      <c r="I135" s="8">
        <v>33</v>
      </c>
      <c r="J135" s="9">
        <v>0.030532407407407407</v>
      </c>
    </row>
    <row r="136" spans="1:10" ht="12.75">
      <c r="A136" s="8">
        <v>123</v>
      </c>
      <c r="B136" s="8">
        <v>119</v>
      </c>
      <c r="C136" s="8" t="s">
        <v>1581</v>
      </c>
      <c r="D136" s="8" t="s">
        <v>1582</v>
      </c>
      <c r="E136" s="8" t="s">
        <v>3713</v>
      </c>
      <c r="F136" s="8" t="s">
        <v>1479</v>
      </c>
      <c r="G136" s="8" t="s">
        <v>54</v>
      </c>
      <c r="H136" s="8" t="s">
        <v>3716</v>
      </c>
      <c r="I136" s="8">
        <v>21</v>
      </c>
      <c r="J136" s="9">
        <v>0.029513888888888888</v>
      </c>
    </row>
    <row r="137" spans="1:10" ht="12.75">
      <c r="A137" s="8">
        <v>25</v>
      </c>
      <c r="B137" s="8">
        <v>274</v>
      </c>
      <c r="C137" s="8" t="s">
        <v>1492</v>
      </c>
      <c r="D137" s="8" t="s">
        <v>3741</v>
      </c>
      <c r="E137" s="8" t="s">
        <v>3713</v>
      </c>
      <c r="F137" s="8" t="s">
        <v>1493</v>
      </c>
      <c r="G137" s="8" t="s">
        <v>31</v>
      </c>
      <c r="H137" s="8" t="s">
        <v>3721</v>
      </c>
      <c r="I137" s="8">
        <v>9</v>
      </c>
      <c r="J137" s="9">
        <v>0.025960648148148146</v>
      </c>
    </row>
    <row r="138" spans="1:10" ht="12.75">
      <c r="A138" s="8">
        <v>150</v>
      </c>
      <c r="B138" s="8">
        <v>115</v>
      </c>
      <c r="C138" s="8" t="s">
        <v>1226</v>
      </c>
      <c r="D138" s="8" t="s">
        <v>85</v>
      </c>
      <c r="E138" s="8" t="s">
        <v>3713</v>
      </c>
      <c r="F138" s="8" t="s">
        <v>1213</v>
      </c>
      <c r="G138" s="8" t="s">
        <v>3798</v>
      </c>
      <c r="H138" s="8" t="s">
        <v>3731</v>
      </c>
      <c r="I138" s="8">
        <v>29</v>
      </c>
      <c r="J138" s="9">
        <v>0.03017361111111111</v>
      </c>
    </row>
    <row r="139" spans="1:10" ht="12.75">
      <c r="A139" s="8">
        <v>125</v>
      </c>
      <c r="B139" s="8">
        <v>266</v>
      </c>
      <c r="C139" s="8" t="s">
        <v>44</v>
      </c>
      <c r="D139" s="8" t="s">
        <v>3728</v>
      </c>
      <c r="E139" s="8" t="s">
        <v>3713</v>
      </c>
      <c r="F139" s="8" t="s">
        <v>169</v>
      </c>
      <c r="G139" s="8" t="s">
        <v>46</v>
      </c>
      <c r="H139" s="8" t="s">
        <v>3721</v>
      </c>
      <c r="I139" s="8">
        <v>31</v>
      </c>
      <c r="J139" s="9">
        <v>0.029560185185185182</v>
      </c>
    </row>
    <row r="140" spans="1:10" ht="12.75">
      <c r="A140" s="8">
        <v>180</v>
      </c>
      <c r="B140" s="8">
        <v>75</v>
      </c>
      <c r="C140" s="8" t="s">
        <v>1636</v>
      </c>
      <c r="D140" s="8" t="s">
        <v>1404</v>
      </c>
      <c r="E140" s="8" t="s">
        <v>3713</v>
      </c>
      <c r="F140" s="8" t="s">
        <v>3729</v>
      </c>
      <c r="G140" s="8" t="s">
        <v>294</v>
      </c>
      <c r="H140" s="8" t="s">
        <v>3726</v>
      </c>
      <c r="I140" s="8">
        <v>6</v>
      </c>
      <c r="J140" s="9">
        <v>0.03085648148148148</v>
      </c>
    </row>
    <row r="141" spans="1:10" ht="12.75">
      <c r="A141" s="8">
        <v>179</v>
      </c>
      <c r="B141" s="8">
        <v>315</v>
      </c>
      <c r="C141" s="8" t="s">
        <v>1634</v>
      </c>
      <c r="D141" s="8" t="s">
        <v>3778</v>
      </c>
      <c r="E141" s="8" t="s">
        <v>3713</v>
      </c>
      <c r="F141" s="8" t="s">
        <v>1635</v>
      </c>
      <c r="G141" s="8" t="s">
        <v>3820</v>
      </c>
      <c r="H141" s="8" t="s">
        <v>3747</v>
      </c>
      <c r="I141" s="8">
        <v>46</v>
      </c>
      <c r="J141" s="9">
        <v>0.030844907407407404</v>
      </c>
    </row>
    <row r="142" spans="1:10" ht="12.75">
      <c r="A142" s="8">
        <v>168</v>
      </c>
      <c r="B142" s="8">
        <v>493</v>
      </c>
      <c r="C142" s="8" t="s">
        <v>1230</v>
      </c>
      <c r="D142" s="8" t="s">
        <v>70</v>
      </c>
      <c r="E142" s="8" t="s">
        <v>3713</v>
      </c>
      <c r="F142" s="8" t="s">
        <v>1620</v>
      </c>
      <c r="G142" s="8" t="s">
        <v>3798</v>
      </c>
      <c r="H142" s="8" t="s">
        <v>3731</v>
      </c>
      <c r="I142" s="8">
        <v>35</v>
      </c>
      <c r="J142" s="9">
        <v>0.030590277777777775</v>
      </c>
    </row>
    <row r="143" spans="1:10" ht="12.75">
      <c r="A143" s="8">
        <v>417</v>
      </c>
      <c r="B143" s="8">
        <v>95</v>
      </c>
      <c r="C143" s="8" t="s">
        <v>1232</v>
      </c>
      <c r="D143" s="8" t="s">
        <v>217</v>
      </c>
      <c r="E143" s="8" t="s">
        <v>3713</v>
      </c>
      <c r="F143" s="8" t="s">
        <v>71</v>
      </c>
      <c r="G143" s="8" t="s">
        <v>3755</v>
      </c>
      <c r="H143" s="8" t="s">
        <v>3731</v>
      </c>
      <c r="I143" s="8">
        <v>93</v>
      </c>
      <c r="J143" s="9">
        <v>0.03712962962962963</v>
      </c>
    </row>
    <row r="144" spans="1:10" ht="12.75">
      <c r="A144" s="8">
        <v>408</v>
      </c>
      <c r="B144" s="8">
        <v>44</v>
      </c>
      <c r="C144" s="8" t="s">
        <v>1832</v>
      </c>
      <c r="D144" s="8" t="s">
        <v>3785</v>
      </c>
      <c r="E144" s="8" t="s">
        <v>3713</v>
      </c>
      <c r="F144" s="8" t="s">
        <v>1607</v>
      </c>
      <c r="G144" s="8" t="s">
        <v>139</v>
      </c>
      <c r="H144" s="8" t="s">
        <v>3747</v>
      </c>
      <c r="I144" s="8">
        <v>88</v>
      </c>
      <c r="J144" s="9">
        <v>0.036863425925925924</v>
      </c>
    </row>
    <row r="145" spans="1:10" ht="12.75">
      <c r="A145" s="8">
        <v>1</v>
      </c>
      <c r="B145" s="8">
        <v>69</v>
      </c>
      <c r="C145" s="8" t="s">
        <v>1460</v>
      </c>
      <c r="D145" s="8" t="s">
        <v>3741</v>
      </c>
      <c r="E145" s="8" t="s">
        <v>3713</v>
      </c>
      <c r="F145" s="8" t="s">
        <v>1461</v>
      </c>
      <c r="G145" s="8" t="s">
        <v>3730</v>
      </c>
      <c r="H145" s="8" t="s">
        <v>3731</v>
      </c>
      <c r="I145" s="8">
        <v>1</v>
      </c>
      <c r="J145" s="9">
        <v>0.021597222222222223</v>
      </c>
    </row>
    <row r="146" spans="1:10" ht="12.75">
      <c r="A146" s="8">
        <v>444</v>
      </c>
      <c r="B146" s="8">
        <v>324</v>
      </c>
      <c r="C146" s="8" t="s">
        <v>1460</v>
      </c>
      <c r="D146" s="8" t="s">
        <v>115</v>
      </c>
      <c r="E146" s="8" t="s">
        <v>3713</v>
      </c>
      <c r="F146" s="8" t="s">
        <v>1497</v>
      </c>
      <c r="G146" s="8" t="s">
        <v>111</v>
      </c>
      <c r="H146" s="8" t="s">
        <v>3726</v>
      </c>
      <c r="I146" s="8">
        <v>20</v>
      </c>
      <c r="J146" s="9">
        <v>0.038483796296296294</v>
      </c>
    </row>
    <row r="147" spans="1:10" ht="12.75">
      <c r="A147" s="8">
        <v>473</v>
      </c>
      <c r="B147" s="8">
        <v>30</v>
      </c>
      <c r="C147" s="8" t="s">
        <v>1460</v>
      </c>
      <c r="D147" s="8" t="s">
        <v>3765</v>
      </c>
      <c r="E147" s="8" t="s">
        <v>3713</v>
      </c>
      <c r="F147" s="8" t="s">
        <v>3758</v>
      </c>
      <c r="G147" s="8" t="s">
        <v>170</v>
      </c>
      <c r="H147" s="8" t="s">
        <v>3716</v>
      </c>
      <c r="I147" s="8">
        <v>81</v>
      </c>
      <c r="J147" s="9">
        <v>0.040729166666666664</v>
      </c>
    </row>
    <row r="148" spans="1:10" ht="12.75">
      <c r="A148" s="8">
        <v>394</v>
      </c>
      <c r="B148" s="8">
        <v>8</v>
      </c>
      <c r="C148" s="8" t="s">
        <v>1239</v>
      </c>
      <c r="D148" s="8" t="s">
        <v>217</v>
      </c>
      <c r="E148" s="8" t="s">
        <v>3713</v>
      </c>
      <c r="F148" s="8" t="s">
        <v>1240</v>
      </c>
      <c r="G148" s="8" t="s">
        <v>120</v>
      </c>
      <c r="H148" s="8" t="s">
        <v>3721</v>
      </c>
      <c r="I148" s="8">
        <v>78</v>
      </c>
      <c r="J148" s="9">
        <v>0.03634259259259259</v>
      </c>
    </row>
    <row r="149" spans="1:10" ht="12.75">
      <c r="A149" s="8">
        <v>428</v>
      </c>
      <c r="B149" s="8">
        <v>7</v>
      </c>
      <c r="C149" s="8" t="s">
        <v>1239</v>
      </c>
      <c r="D149" s="8" t="s">
        <v>70</v>
      </c>
      <c r="E149" s="8" t="s">
        <v>3713</v>
      </c>
      <c r="F149" s="8" t="s">
        <v>1240</v>
      </c>
      <c r="G149" s="8" t="s">
        <v>244</v>
      </c>
      <c r="H149" s="8" t="s">
        <v>3736</v>
      </c>
      <c r="I149" s="8">
        <v>32</v>
      </c>
      <c r="J149" s="9">
        <v>0.03777777777777778</v>
      </c>
    </row>
    <row r="150" spans="1:10" ht="12.75">
      <c r="A150" s="8">
        <v>247</v>
      </c>
      <c r="B150" s="8">
        <v>405</v>
      </c>
      <c r="C150" s="8" t="s">
        <v>1694</v>
      </c>
      <c r="D150" s="8" t="s">
        <v>3728</v>
      </c>
      <c r="E150" s="8" t="s">
        <v>3713</v>
      </c>
      <c r="F150" s="8" t="s">
        <v>1695</v>
      </c>
      <c r="G150" s="8" t="s">
        <v>19</v>
      </c>
      <c r="H150" s="8" t="s">
        <v>3731</v>
      </c>
      <c r="I150" s="8">
        <v>53</v>
      </c>
      <c r="J150" s="9">
        <v>0.03262731481481481</v>
      </c>
    </row>
    <row r="151" spans="1:10" ht="12.75">
      <c r="A151" s="8">
        <v>228</v>
      </c>
      <c r="B151" s="8">
        <v>341</v>
      </c>
      <c r="C151" s="8" t="s">
        <v>1675</v>
      </c>
      <c r="D151" s="8" t="s">
        <v>1170</v>
      </c>
      <c r="E151" s="8" t="s">
        <v>3713</v>
      </c>
      <c r="F151" s="8" t="s">
        <v>1182</v>
      </c>
      <c r="G151" s="8" t="s">
        <v>111</v>
      </c>
      <c r="H151" s="8" t="s">
        <v>3721</v>
      </c>
      <c r="I151" s="8">
        <v>50</v>
      </c>
      <c r="J151" s="9">
        <v>0.03230324074074074</v>
      </c>
    </row>
    <row r="152" spans="1:10" ht="12.75">
      <c r="A152" s="8">
        <v>468</v>
      </c>
      <c r="B152" s="8">
        <v>349</v>
      </c>
      <c r="C152" s="8" t="s">
        <v>1675</v>
      </c>
      <c r="D152" s="8" t="s">
        <v>347</v>
      </c>
      <c r="E152" s="8" t="s">
        <v>3713</v>
      </c>
      <c r="F152" s="8" t="s">
        <v>3829</v>
      </c>
      <c r="G152" s="8" t="s">
        <v>3730</v>
      </c>
      <c r="H152" s="8" t="s">
        <v>3731</v>
      </c>
      <c r="I152" s="8">
        <v>102</v>
      </c>
      <c r="J152" s="9">
        <v>0.039942129629629626</v>
      </c>
    </row>
    <row r="153" spans="1:10" ht="12.75">
      <c r="A153" s="8">
        <v>182</v>
      </c>
      <c r="B153" s="8">
        <v>171</v>
      </c>
      <c r="C153" s="8" t="s">
        <v>1241</v>
      </c>
      <c r="D153" s="8" t="s">
        <v>18</v>
      </c>
      <c r="E153" s="8" t="s">
        <v>3713</v>
      </c>
      <c r="F153" s="8" t="s">
        <v>1640</v>
      </c>
      <c r="G153" s="8" t="s">
        <v>3840</v>
      </c>
      <c r="H153" s="8" t="s">
        <v>3721</v>
      </c>
      <c r="I153" s="8">
        <v>41</v>
      </c>
      <c r="J153" s="9">
        <v>0.030949074074074073</v>
      </c>
    </row>
    <row r="154" spans="1:10" ht="12.75">
      <c r="A154" s="8">
        <v>201</v>
      </c>
      <c r="B154" s="8">
        <v>289</v>
      </c>
      <c r="C154" s="8" t="s">
        <v>1653</v>
      </c>
      <c r="D154" s="8" t="s">
        <v>63</v>
      </c>
      <c r="E154" s="8" t="s">
        <v>3713</v>
      </c>
      <c r="F154" s="8" t="s">
        <v>65</v>
      </c>
      <c r="G154" s="8" t="s">
        <v>3848</v>
      </c>
      <c r="H154" s="8" t="s">
        <v>3721</v>
      </c>
      <c r="I154" s="8">
        <v>45</v>
      </c>
      <c r="J154" s="9">
        <v>0.03170138888888889</v>
      </c>
    </row>
    <row r="155" spans="1:10" ht="12.75">
      <c r="A155" s="8">
        <v>397</v>
      </c>
      <c r="B155" s="8">
        <v>478</v>
      </c>
      <c r="C155" s="8" t="s">
        <v>1825</v>
      </c>
      <c r="D155" s="8" t="s">
        <v>3738</v>
      </c>
      <c r="E155" s="8" t="s">
        <v>3713</v>
      </c>
      <c r="F155" s="8" t="s">
        <v>1826</v>
      </c>
      <c r="G155" s="8" t="s">
        <v>3715</v>
      </c>
      <c r="H155" s="8" t="s">
        <v>10</v>
      </c>
      <c r="I155" s="8">
        <v>4</v>
      </c>
      <c r="J155" s="9">
        <v>0.03648148148148148</v>
      </c>
    </row>
    <row r="156" spans="1:10" ht="12.75">
      <c r="A156" s="8">
        <v>130</v>
      </c>
      <c r="B156" s="8">
        <v>318</v>
      </c>
      <c r="C156" s="8" t="s">
        <v>1588</v>
      </c>
      <c r="D156" s="8" t="s">
        <v>347</v>
      </c>
      <c r="E156" s="8" t="s">
        <v>3713</v>
      </c>
      <c r="F156" s="8" t="s">
        <v>3843</v>
      </c>
      <c r="G156" s="8" t="s">
        <v>3740</v>
      </c>
      <c r="H156" s="8" t="s">
        <v>3721</v>
      </c>
      <c r="I156" s="8">
        <v>32</v>
      </c>
      <c r="J156" s="9">
        <v>0.0296875</v>
      </c>
    </row>
    <row r="157" spans="1:10" ht="12.75">
      <c r="A157" s="8">
        <v>489</v>
      </c>
      <c r="B157" s="8">
        <v>88</v>
      </c>
      <c r="C157" s="8" t="s">
        <v>1926</v>
      </c>
      <c r="D157" s="8" t="s">
        <v>257</v>
      </c>
      <c r="E157" s="8" t="s">
        <v>3713</v>
      </c>
      <c r="F157" s="8" t="s">
        <v>1631</v>
      </c>
      <c r="G157" s="8" t="s">
        <v>3783</v>
      </c>
      <c r="H157" s="8" t="s">
        <v>10</v>
      </c>
      <c r="I157" s="8">
        <v>7</v>
      </c>
      <c r="J157" s="9">
        <v>0.042916666666666665</v>
      </c>
    </row>
    <row r="158" spans="1:10" ht="12.75">
      <c r="A158" s="8">
        <v>33</v>
      </c>
      <c r="B158" s="8">
        <v>150</v>
      </c>
      <c r="C158" s="8" t="s">
        <v>1498</v>
      </c>
      <c r="D158" s="8" t="s">
        <v>70</v>
      </c>
      <c r="E158" s="8" t="s">
        <v>3713</v>
      </c>
      <c r="F158" s="8" t="s">
        <v>1484</v>
      </c>
      <c r="G158" s="8" t="s">
        <v>3740</v>
      </c>
      <c r="H158" s="8" t="s">
        <v>3721</v>
      </c>
      <c r="I158" s="8">
        <v>12</v>
      </c>
      <c r="J158" s="9">
        <v>0.026215277777777775</v>
      </c>
    </row>
    <row r="159" spans="1:10" ht="12.75">
      <c r="A159" s="8">
        <v>302</v>
      </c>
      <c r="B159" s="8">
        <v>21</v>
      </c>
      <c r="C159" s="8" t="s">
        <v>1741</v>
      </c>
      <c r="D159" s="8" t="s">
        <v>27</v>
      </c>
      <c r="E159" s="8" t="s">
        <v>3713</v>
      </c>
      <c r="F159" s="8" t="s">
        <v>3801</v>
      </c>
      <c r="G159" s="8" t="s">
        <v>3730</v>
      </c>
      <c r="H159" s="8" t="s">
        <v>3731</v>
      </c>
      <c r="I159" s="8">
        <v>60</v>
      </c>
      <c r="J159" s="9">
        <v>0.03341435185185185</v>
      </c>
    </row>
    <row r="160" spans="1:10" ht="12.75">
      <c r="A160" s="8">
        <v>490</v>
      </c>
      <c r="B160" s="8">
        <v>185</v>
      </c>
      <c r="C160" s="8" t="s">
        <v>1927</v>
      </c>
      <c r="D160" s="8" t="s">
        <v>235</v>
      </c>
      <c r="E160" s="8" t="s">
        <v>3713</v>
      </c>
      <c r="F160" s="8" t="s">
        <v>1928</v>
      </c>
      <c r="G160" s="8" t="s">
        <v>46</v>
      </c>
      <c r="H160" s="8" t="s">
        <v>3721</v>
      </c>
      <c r="I160" s="8">
        <v>86</v>
      </c>
      <c r="J160" s="9">
        <v>0.04299768518518518</v>
      </c>
    </row>
    <row r="161" spans="1:10" ht="12.75">
      <c r="A161" s="8">
        <v>457</v>
      </c>
      <c r="B161" s="8">
        <v>256</v>
      </c>
      <c r="C161" s="8" t="s">
        <v>56</v>
      </c>
      <c r="D161" s="8" t="s">
        <v>57</v>
      </c>
      <c r="E161" s="8" t="s">
        <v>3713</v>
      </c>
      <c r="F161" s="8" t="s">
        <v>3864</v>
      </c>
      <c r="G161" s="8" t="s">
        <v>58</v>
      </c>
      <c r="H161" s="8" t="s">
        <v>3768</v>
      </c>
      <c r="I161" s="8">
        <v>4</v>
      </c>
      <c r="J161" s="9">
        <v>0.03921296296296296</v>
      </c>
    </row>
    <row r="162" spans="1:10" ht="12.75">
      <c r="A162" s="8">
        <v>229</v>
      </c>
      <c r="B162" s="8">
        <v>219</v>
      </c>
      <c r="C162" s="8" t="s">
        <v>59</v>
      </c>
      <c r="D162" s="8" t="s">
        <v>3718</v>
      </c>
      <c r="E162" s="8" t="s">
        <v>3713</v>
      </c>
      <c r="F162" s="8" t="s">
        <v>1676</v>
      </c>
      <c r="G162" s="8" t="s">
        <v>3830</v>
      </c>
      <c r="H162" s="8" t="s">
        <v>3731</v>
      </c>
      <c r="I162" s="8">
        <v>46</v>
      </c>
      <c r="J162" s="9">
        <v>0.03232638888888889</v>
      </c>
    </row>
    <row r="163" spans="1:10" ht="12.75">
      <c r="A163" s="8">
        <v>321</v>
      </c>
      <c r="B163" s="8">
        <v>213</v>
      </c>
      <c r="C163" s="8" t="s">
        <v>59</v>
      </c>
      <c r="D163" s="8" t="s">
        <v>57</v>
      </c>
      <c r="E163" s="8" t="s">
        <v>3713</v>
      </c>
      <c r="F163" s="8" t="s">
        <v>679</v>
      </c>
      <c r="G163" s="8" t="s">
        <v>61</v>
      </c>
      <c r="H163" s="8" t="s">
        <v>3716</v>
      </c>
      <c r="I163" s="8">
        <v>51</v>
      </c>
      <c r="J163" s="9">
        <v>0.033993055555555554</v>
      </c>
    </row>
    <row r="164" spans="1:10" ht="12.75">
      <c r="A164" s="8">
        <v>188</v>
      </c>
      <c r="B164" s="8">
        <v>244</v>
      </c>
      <c r="C164" s="8" t="s">
        <v>1247</v>
      </c>
      <c r="D164" s="8" t="s">
        <v>168</v>
      </c>
      <c r="E164" s="8" t="s">
        <v>3713</v>
      </c>
      <c r="F164" s="8" t="s">
        <v>1509</v>
      </c>
      <c r="G164" s="8" t="s">
        <v>54</v>
      </c>
      <c r="H164" s="8" t="s">
        <v>3716</v>
      </c>
      <c r="I164" s="8">
        <v>32</v>
      </c>
      <c r="J164" s="9">
        <v>0.03125</v>
      </c>
    </row>
    <row r="165" spans="1:10" ht="12.75">
      <c r="A165" s="8">
        <v>55</v>
      </c>
      <c r="B165" s="8">
        <v>46</v>
      </c>
      <c r="C165" s="8" t="s">
        <v>1515</v>
      </c>
      <c r="D165" s="8" t="s">
        <v>3852</v>
      </c>
      <c r="E165" s="8" t="s">
        <v>3713</v>
      </c>
      <c r="F165" s="8" t="s">
        <v>1516</v>
      </c>
      <c r="G165" s="8" t="s">
        <v>19</v>
      </c>
      <c r="H165" s="8" t="s">
        <v>3731</v>
      </c>
      <c r="I165" s="8">
        <v>9</v>
      </c>
      <c r="J165" s="9">
        <v>0.027488425925925923</v>
      </c>
    </row>
    <row r="166" spans="1:10" ht="12.75">
      <c r="A166" s="8">
        <v>9</v>
      </c>
      <c r="B166" s="8">
        <v>26</v>
      </c>
      <c r="C166" s="8" t="s">
        <v>1249</v>
      </c>
      <c r="D166" s="8" t="s">
        <v>3852</v>
      </c>
      <c r="E166" s="8" t="s">
        <v>3713</v>
      </c>
      <c r="F166" s="8" t="s">
        <v>1475</v>
      </c>
      <c r="G166" s="8" t="s">
        <v>25</v>
      </c>
      <c r="H166" s="8" t="s">
        <v>3747</v>
      </c>
      <c r="I166" s="8">
        <v>2</v>
      </c>
      <c r="J166" s="9">
        <v>0.024016203703703703</v>
      </c>
    </row>
    <row r="167" spans="1:10" ht="12.75">
      <c r="A167" s="8">
        <v>326</v>
      </c>
      <c r="B167" s="8">
        <v>24</v>
      </c>
      <c r="C167" s="8" t="s">
        <v>1759</v>
      </c>
      <c r="D167" s="8" t="s">
        <v>70</v>
      </c>
      <c r="E167" s="8" t="s">
        <v>3713</v>
      </c>
      <c r="F167" s="8" t="s">
        <v>1760</v>
      </c>
      <c r="G167" s="8" t="s">
        <v>3802</v>
      </c>
      <c r="H167" s="8" t="s">
        <v>3731</v>
      </c>
      <c r="I167" s="8">
        <v>70</v>
      </c>
      <c r="J167" s="9">
        <v>0.03414351851851852</v>
      </c>
    </row>
    <row r="168" spans="1:10" ht="12.75">
      <c r="A168" s="8">
        <v>476</v>
      </c>
      <c r="B168" s="8">
        <v>33</v>
      </c>
      <c r="C168" s="8" t="s">
        <v>66</v>
      </c>
      <c r="D168" s="8" t="s">
        <v>1404</v>
      </c>
      <c r="E168" s="8" t="s">
        <v>3713</v>
      </c>
      <c r="F168" s="8" t="s">
        <v>1912</v>
      </c>
      <c r="G168" s="8" t="s">
        <v>100</v>
      </c>
      <c r="H168" s="8" t="s">
        <v>3726</v>
      </c>
      <c r="I168" s="8">
        <v>25</v>
      </c>
      <c r="J168" s="9">
        <v>0.041215277777777774</v>
      </c>
    </row>
    <row r="169" spans="1:10" ht="12.75">
      <c r="A169" s="8">
        <v>153</v>
      </c>
      <c r="B169" s="8">
        <v>449</v>
      </c>
      <c r="C169" s="8" t="s">
        <v>1606</v>
      </c>
      <c r="D169" s="8" t="s">
        <v>3850</v>
      </c>
      <c r="E169" s="8" t="s">
        <v>3713</v>
      </c>
      <c r="F169" s="8" t="s">
        <v>1607</v>
      </c>
      <c r="G169" s="8" t="s">
        <v>3861</v>
      </c>
      <c r="H169" s="8" t="s">
        <v>3747</v>
      </c>
      <c r="I169" s="8">
        <v>40</v>
      </c>
      <c r="J169" s="9">
        <v>0.03023148148148148</v>
      </c>
    </row>
    <row r="170" spans="1:10" ht="12.75">
      <c r="A170" s="8">
        <v>12</v>
      </c>
      <c r="B170" s="8">
        <v>105</v>
      </c>
      <c r="C170" s="8" t="s">
        <v>3706</v>
      </c>
      <c r="D170" s="8" t="s">
        <v>69</v>
      </c>
      <c r="E170" s="8" t="s">
        <v>3713</v>
      </c>
      <c r="F170" s="8" t="s">
        <v>1478</v>
      </c>
      <c r="G170" s="8" t="s">
        <v>19</v>
      </c>
      <c r="H170" s="8" t="s">
        <v>3731</v>
      </c>
      <c r="I170" s="8">
        <v>4</v>
      </c>
      <c r="J170" s="9">
        <v>0.024652777777777777</v>
      </c>
    </row>
    <row r="171" spans="1:10" ht="12.75">
      <c r="A171" s="8">
        <v>427</v>
      </c>
      <c r="B171" s="8">
        <v>106</v>
      </c>
      <c r="C171" s="8" t="s">
        <v>3706</v>
      </c>
      <c r="D171" s="8" t="s">
        <v>70</v>
      </c>
      <c r="E171" s="8" t="s">
        <v>3713</v>
      </c>
      <c r="F171" s="8" t="s">
        <v>71</v>
      </c>
      <c r="G171" s="8" t="s">
        <v>3772</v>
      </c>
      <c r="H171" s="8" t="s">
        <v>3716</v>
      </c>
      <c r="I171" s="8">
        <v>72</v>
      </c>
      <c r="J171" s="9">
        <v>0.03775462962962963</v>
      </c>
    </row>
    <row r="172" spans="1:10" ht="12.75">
      <c r="A172" s="8">
        <v>404</v>
      </c>
      <c r="B172" s="8">
        <v>492</v>
      </c>
      <c r="C172" s="8" t="s">
        <v>1251</v>
      </c>
      <c r="D172" s="8" t="s">
        <v>3842</v>
      </c>
      <c r="E172" s="8" t="s">
        <v>3713</v>
      </c>
      <c r="F172" s="8" t="s">
        <v>1620</v>
      </c>
      <c r="G172" s="8" t="s">
        <v>3798</v>
      </c>
      <c r="H172" s="8" t="s">
        <v>3731</v>
      </c>
      <c r="I172" s="8">
        <v>88</v>
      </c>
      <c r="J172" s="9">
        <v>0.03677083333333333</v>
      </c>
    </row>
    <row r="173" spans="1:10" ht="12.75">
      <c r="A173" s="8">
        <v>410</v>
      </c>
      <c r="B173" s="8">
        <v>228</v>
      </c>
      <c r="C173" s="8" t="s">
        <v>1834</v>
      </c>
      <c r="D173" s="8" t="s">
        <v>1219</v>
      </c>
      <c r="E173" s="8" t="s">
        <v>3713</v>
      </c>
      <c r="F173" s="8" t="s">
        <v>1195</v>
      </c>
      <c r="G173" s="8" t="s">
        <v>14</v>
      </c>
      <c r="H173" s="8" t="s">
        <v>4</v>
      </c>
      <c r="I173" s="8">
        <v>24</v>
      </c>
      <c r="J173" s="9">
        <v>0.03692129629629629</v>
      </c>
    </row>
    <row r="174" spans="1:10" ht="12.75">
      <c r="A174" s="8">
        <v>361</v>
      </c>
      <c r="B174" s="8">
        <v>134</v>
      </c>
      <c r="C174" s="8" t="s">
        <v>1790</v>
      </c>
      <c r="D174" s="8" t="s">
        <v>70</v>
      </c>
      <c r="E174" s="8" t="s">
        <v>3713</v>
      </c>
      <c r="F174" s="8" t="s">
        <v>97</v>
      </c>
      <c r="G174" s="8" t="s">
        <v>19</v>
      </c>
      <c r="H174" s="8" t="s">
        <v>3731</v>
      </c>
      <c r="I174" s="8">
        <v>77</v>
      </c>
      <c r="J174" s="9">
        <v>0.03484953703703703</v>
      </c>
    </row>
    <row r="175" spans="1:10" ht="12.75">
      <c r="A175" s="8">
        <v>147</v>
      </c>
      <c r="B175" s="8">
        <v>373</v>
      </c>
      <c r="C175" s="8" t="s">
        <v>1602</v>
      </c>
      <c r="D175" s="8" t="s">
        <v>3842</v>
      </c>
      <c r="E175" s="8" t="s">
        <v>3713</v>
      </c>
      <c r="F175" s="8" t="s">
        <v>1603</v>
      </c>
      <c r="G175" s="8" t="s">
        <v>198</v>
      </c>
      <c r="H175" s="8" t="s">
        <v>3747</v>
      </c>
      <c r="I175" s="8">
        <v>37</v>
      </c>
      <c r="J175" s="9">
        <v>0.030162037037037036</v>
      </c>
    </row>
    <row r="176" spans="1:10" ht="12.75">
      <c r="A176" s="8">
        <v>429</v>
      </c>
      <c r="B176" s="8">
        <v>418</v>
      </c>
      <c r="C176" s="8" t="s">
        <v>1869</v>
      </c>
      <c r="D176" s="8" t="s">
        <v>3761</v>
      </c>
      <c r="E176" s="8" t="s">
        <v>3713</v>
      </c>
      <c r="F176" s="8" t="s">
        <v>1750</v>
      </c>
      <c r="G176" s="8" t="s">
        <v>3806</v>
      </c>
      <c r="H176" s="8" t="s">
        <v>3747</v>
      </c>
      <c r="I176" s="8">
        <v>90</v>
      </c>
      <c r="J176" s="9">
        <v>0.0378125</v>
      </c>
    </row>
    <row r="177" spans="1:10" ht="12.75">
      <c r="A177" s="8">
        <v>37</v>
      </c>
      <c r="B177" s="8">
        <v>402</v>
      </c>
      <c r="C177" s="8" t="s">
        <v>77</v>
      </c>
      <c r="D177" s="8" t="s">
        <v>3765</v>
      </c>
      <c r="E177" s="8" t="s">
        <v>3713</v>
      </c>
      <c r="F177" s="8" t="s">
        <v>3729</v>
      </c>
      <c r="G177" s="8" t="s">
        <v>78</v>
      </c>
      <c r="H177" s="8" t="s">
        <v>3716</v>
      </c>
      <c r="I177" s="8">
        <v>2</v>
      </c>
      <c r="J177" s="9">
        <v>0.02673611111111111</v>
      </c>
    </row>
    <row r="178" spans="1:10" ht="12.75">
      <c r="A178" s="8">
        <v>138</v>
      </c>
      <c r="B178" s="8">
        <v>243</v>
      </c>
      <c r="C178" s="8" t="s">
        <v>1593</v>
      </c>
      <c r="D178" s="8" t="s">
        <v>3749</v>
      </c>
      <c r="E178" s="8" t="s">
        <v>3713</v>
      </c>
      <c r="F178" s="8" t="s">
        <v>1509</v>
      </c>
      <c r="G178" s="8" t="s">
        <v>3840</v>
      </c>
      <c r="H178" s="8" t="s">
        <v>3721</v>
      </c>
      <c r="I178" s="8">
        <v>35</v>
      </c>
      <c r="J178" s="9">
        <v>0.029965277777777775</v>
      </c>
    </row>
    <row r="179" spans="1:10" ht="12.75">
      <c r="A179" s="8">
        <v>411</v>
      </c>
      <c r="B179" s="8">
        <v>40</v>
      </c>
      <c r="C179" s="8" t="s">
        <v>79</v>
      </c>
      <c r="D179" s="8" t="s">
        <v>70</v>
      </c>
      <c r="E179" s="8" t="s">
        <v>3713</v>
      </c>
      <c r="F179" s="8" t="s">
        <v>71</v>
      </c>
      <c r="G179" s="8" t="s">
        <v>54</v>
      </c>
      <c r="H179" s="8" t="s">
        <v>3716</v>
      </c>
      <c r="I179" s="8">
        <v>67</v>
      </c>
      <c r="J179" s="9">
        <v>0.036932870370370366</v>
      </c>
    </row>
    <row r="180" spans="1:10" ht="12.75">
      <c r="A180" s="8">
        <v>502</v>
      </c>
      <c r="B180" s="8">
        <v>175</v>
      </c>
      <c r="C180" s="8" t="s">
        <v>79</v>
      </c>
      <c r="D180" s="8" t="s">
        <v>80</v>
      </c>
      <c r="E180" s="8" t="s">
        <v>3713</v>
      </c>
      <c r="F180" s="8" t="s">
        <v>71</v>
      </c>
      <c r="G180" s="8" t="s">
        <v>3725</v>
      </c>
      <c r="H180" s="8" t="s">
        <v>3721</v>
      </c>
      <c r="I180" s="8">
        <v>87</v>
      </c>
      <c r="J180" s="9">
        <v>0.0455324074074074</v>
      </c>
    </row>
    <row r="181" spans="1:10" ht="12.75">
      <c r="A181" s="8">
        <v>440</v>
      </c>
      <c r="B181" s="8">
        <v>101</v>
      </c>
      <c r="C181" s="8" t="s">
        <v>1879</v>
      </c>
      <c r="D181" s="8" t="s">
        <v>3812</v>
      </c>
      <c r="E181" s="8" t="s">
        <v>3713</v>
      </c>
      <c r="F181" s="8" t="s">
        <v>1880</v>
      </c>
      <c r="G181" s="8" t="s">
        <v>3798</v>
      </c>
      <c r="H181" s="8" t="s">
        <v>3726</v>
      </c>
      <c r="I181" s="8">
        <v>18</v>
      </c>
      <c r="J181" s="9">
        <v>0.03815972222222222</v>
      </c>
    </row>
    <row r="182" spans="1:10" ht="12.75">
      <c r="A182" s="8">
        <v>441</v>
      </c>
      <c r="B182" s="8">
        <v>99</v>
      </c>
      <c r="C182" s="8" t="s">
        <v>1879</v>
      </c>
      <c r="D182" s="8" t="s">
        <v>3850</v>
      </c>
      <c r="E182" s="8" t="s">
        <v>3713</v>
      </c>
      <c r="F182" s="8" t="s">
        <v>1880</v>
      </c>
      <c r="G182" s="8" t="s">
        <v>91</v>
      </c>
      <c r="H182" s="8" t="s">
        <v>3731</v>
      </c>
      <c r="I182" s="8">
        <v>96</v>
      </c>
      <c r="J182" s="9">
        <v>0.03827546296296296</v>
      </c>
    </row>
    <row r="183" spans="1:10" ht="12.75">
      <c r="A183" s="8">
        <v>380</v>
      </c>
      <c r="B183" s="8">
        <v>91</v>
      </c>
      <c r="C183" s="8" t="s">
        <v>1805</v>
      </c>
      <c r="D183" s="8" t="s">
        <v>1806</v>
      </c>
      <c r="E183" s="8" t="s">
        <v>3713</v>
      </c>
      <c r="F183" s="8" t="s">
        <v>1807</v>
      </c>
      <c r="G183" s="8" t="s">
        <v>3772</v>
      </c>
      <c r="H183" s="8" t="s">
        <v>3716</v>
      </c>
      <c r="I183" s="8">
        <v>62</v>
      </c>
      <c r="J183" s="9">
        <v>0.03567129629629629</v>
      </c>
    </row>
    <row r="184" spans="1:10" ht="12.75">
      <c r="A184" s="8">
        <v>282</v>
      </c>
      <c r="B184" s="8">
        <v>223</v>
      </c>
      <c r="C184" s="8" t="s">
        <v>1723</v>
      </c>
      <c r="D184" s="8" t="s">
        <v>168</v>
      </c>
      <c r="E184" s="8" t="s">
        <v>3713</v>
      </c>
      <c r="F184" s="8" t="s">
        <v>109</v>
      </c>
      <c r="G184" s="8" t="s">
        <v>3787</v>
      </c>
      <c r="H184" s="8" t="s">
        <v>3747</v>
      </c>
      <c r="I184" s="8">
        <v>69</v>
      </c>
      <c r="J184" s="9">
        <v>0.03300925925925926</v>
      </c>
    </row>
    <row r="185" spans="1:10" ht="12.75">
      <c r="A185" s="8">
        <v>30</v>
      </c>
      <c r="B185" s="8">
        <v>73</v>
      </c>
      <c r="C185" s="8" t="s">
        <v>81</v>
      </c>
      <c r="D185" s="8" t="s">
        <v>82</v>
      </c>
      <c r="E185" s="8" t="s">
        <v>3713</v>
      </c>
      <c r="F185" s="8" t="s">
        <v>1159</v>
      </c>
      <c r="G185" s="8" t="s">
        <v>3848</v>
      </c>
      <c r="H185" s="8" t="s">
        <v>3726</v>
      </c>
      <c r="I185" s="8">
        <v>2</v>
      </c>
      <c r="J185" s="9">
        <v>0.026157407407407407</v>
      </c>
    </row>
    <row r="186" spans="1:10" ht="12.75">
      <c r="A186" s="8">
        <v>221</v>
      </c>
      <c r="B186" s="8">
        <v>22</v>
      </c>
      <c r="C186" s="8" t="s">
        <v>86</v>
      </c>
      <c r="D186" s="8" t="s">
        <v>87</v>
      </c>
      <c r="E186" s="8" t="s">
        <v>3713</v>
      </c>
      <c r="F186" s="8" t="s">
        <v>3729</v>
      </c>
      <c r="G186" s="8" t="s">
        <v>139</v>
      </c>
      <c r="H186" s="8" t="s">
        <v>3747</v>
      </c>
      <c r="I186" s="8">
        <v>57</v>
      </c>
      <c r="J186" s="9">
        <v>0.032094907407407405</v>
      </c>
    </row>
    <row r="187" spans="1:10" ht="12.75">
      <c r="A187" s="8">
        <v>291</v>
      </c>
      <c r="B187" s="8">
        <v>125</v>
      </c>
      <c r="C187" s="8" t="s">
        <v>1261</v>
      </c>
      <c r="D187" s="8" t="s">
        <v>3778</v>
      </c>
      <c r="E187" s="8" t="s">
        <v>3713</v>
      </c>
      <c r="F187" s="8" t="s">
        <v>3734</v>
      </c>
      <c r="G187" s="8" t="s">
        <v>3763</v>
      </c>
      <c r="H187" s="8" t="s">
        <v>3716</v>
      </c>
      <c r="I187" s="8">
        <v>48</v>
      </c>
      <c r="J187" s="9">
        <v>0.03319444444444444</v>
      </c>
    </row>
    <row r="188" spans="1:10" ht="12.75">
      <c r="A188" s="8">
        <v>151</v>
      </c>
      <c r="B188" s="8">
        <v>62</v>
      </c>
      <c r="C188" s="8" t="s">
        <v>1263</v>
      </c>
      <c r="D188" s="8" t="s">
        <v>3781</v>
      </c>
      <c r="E188" s="8" t="s">
        <v>3713</v>
      </c>
      <c r="F188" s="8" t="s">
        <v>3729</v>
      </c>
      <c r="G188" s="8" t="s">
        <v>123</v>
      </c>
      <c r="H188" s="8" t="s">
        <v>3716</v>
      </c>
      <c r="I188" s="8">
        <v>26</v>
      </c>
      <c r="J188" s="9">
        <v>0.030185185185185183</v>
      </c>
    </row>
    <row r="189" spans="1:10" ht="12.75">
      <c r="A189" s="8">
        <v>250</v>
      </c>
      <c r="B189" s="8">
        <v>303</v>
      </c>
      <c r="C189" s="8" t="s">
        <v>1697</v>
      </c>
      <c r="D189" s="8" t="s">
        <v>80</v>
      </c>
      <c r="E189" s="8" t="s">
        <v>3713</v>
      </c>
      <c r="F189" s="8" t="s">
        <v>1508</v>
      </c>
      <c r="G189" s="8" t="s">
        <v>111</v>
      </c>
      <c r="H189" s="8" t="s">
        <v>3721</v>
      </c>
      <c r="I189" s="8">
        <v>52</v>
      </c>
      <c r="J189" s="9">
        <v>0.03267361111111111</v>
      </c>
    </row>
    <row r="190" spans="1:10" ht="12.75">
      <c r="A190" s="8">
        <v>226</v>
      </c>
      <c r="B190" s="8">
        <v>383</v>
      </c>
      <c r="C190" s="8" t="s">
        <v>96</v>
      </c>
      <c r="D190" s="8" t="s">
        <v>33</v>
      </c>
      <c r="E190" s="8" t="s">
        <v>3713</v>
      </c>
      <c r="F190" s="8" t="s">
        <v>97</v>
      </c>
      <c r="G190" s="8" t="s">
        <v>3806</v>
      </c>
      <c r="H190" s="8" t="s">
        <v>3747</v>
      </c>
      <c r="I190" s="8">
        <v>58</v>
      </c>
      <c r="J190" s="9">
        <v>0.032268518518518516</v>
      </c>
    </row>
    <row r="191" spans="1:10" ht="12.75">
      <c r="A191" s="8">
        <v>96</v>
      </c>
      <c r="B191" s="8">
        <v>168</v>
      </c>
      <c r="C191" s="8" t="s">
        <v>1558</v>
      </c>
      <c r="D191" s="8" t="s">
        <v>3718</v>
      </c>
      <c r="E191" s="8" t="s">
        <v>3713</v>
      </c>
      <c r="F191" s="8" t="s">
        <v>679</v>
      </c>
      <c r="G191" s="8" t="s">
        <v>3755</v>
      </c>
      <c r="H191" s="8" t="s">
        <v>3731</v>
      </c>
      <c r="I191" s="8">
        <v>20</v>
      </c>
      <c r="J191" s="9">
        <v>0.028738425925925924</v>
      </c>
    </row>
    <row r="192" spans="1:10" ht="12.75">
      <c r="A192" s="8">
        <v>405</v>
      </c>
      <c r="B192" s="8">
        <v>370</v>
      </c>
      <c r="C192" s="8" t="s">
        <v>102</v>
      </c>
      <c r="D192" s="8" t="s">
        <v>3800</v>
      </c>
      <c r="E192" s="8" t="s">
        <v>3713</v>
      </c>
      <c r="F192" s="8" t="s">
        <v>3729</v>
      </c>
      <c r="G192" s="8" t="s">
        <v>3763</v>
      </c>
      <c r="H192" s="8" t="s">
        <v>3716</v>
      </c>
      <c r="I192" s="8">
        <v>65</v>
      </c>
      <c r="J192" s="9">
        <v>0.03679398148148148</v>
      </c>
    </row>
    <row r="193" spans="1:10" ht="12.75">
      <c r="A193" s="8">
        <v>471</v>
      </c>
      <c r="B193" s="8">
        <v>505</v>
      </c>
      <c r="C193" s="8" t="s">
        <v>1907</v>
      </c>
      <c r="D193" s="8" t="s">
        <v>150</v>
      </c>
      <c r="E193" s="8" t="s">
        <v>3713</v>
      </c>
      <c r="F193" s="8" t="s">
        <v>1908</v>
      </c>
      <c r="G193" s="8" t="s">
        <v>3730</v>
      </c>
      <c r="H193" s="8" t="s">
        <v>3731</v>
      </c>
      <c r="I193" s="8">
        <v>103</v>
      </c>
      <c r="J193" s="9">
        <v>0.040636574074074075</v>
      </c>
    </row>
    <row r="194" spans="1:10" ht="12.75">
      <c r="A194" s="8">
        <v>204</v>
      </c>
      <c r="B194" s="8">
        <v>403</v>
      </c>
      <c r="C194" s="8" t="s">
        <v>1266</v>
      </c>
      <c r="D194" s="8" t="s">
        <v>168</v>
      </c>
      <c r="E194" s="8" t="s">
        <v>3713</v>
      </c>
      <c r="F194" s="8" t="s">
        <v>1182</v>
      </c>
      <c r="G194" s="8" t="s">
        <v>198</v>
      </c>
      <c r="H194" s="8" t="s">
        <v>3747</v>
      </c>
      <c r="I194" s="8">
        <v>53</v>
      </c>
      <c r="J194" s="9">
        <v>0.031782407407407405</v>
      </c>
    </row>
    <row r="195" spans="1:10" ht="12.75">
      <c r="A195" s="8">
        <v>336</v>
      </c>
      <c r="B195" s="8">
        <v>389</v>
      </c>
      <c r="C195" s="8" t="s">
        <v>1267</v>
      </c>
      <c r="D195" s="8" t="s">
        <v>67</v>
      </c>
      <c r="E195" s="8" t="s">
        <v>3713</v>
      </c>
      <c r="F195" s="8" t="s">
        <v>1770</v>
      </c>
      <c r="G195" s="8" t="s">
        <v>78</v>
      </c>
      <c r="H195" s="8" t="s">
        <v>3716</v>
      </c>
      <c r="I195" s="8">
        <v>55</v>
      </c>
      <c r="J195" s="9">
        <v>0.034340277777777775</v>
      </c>
    </row>
    <row r="196" spans="1:10" ht="12.75">
      <c r="A196" s="8">
        <v>335</v>
      </c>
      <c r="B196" s="8">
        <v>142</v>
      </c>
      <c r="C196" s="8" t="s">
        <v>1768</v>
      </c>
      <c r="D196" s="8" t="s">
        <v>1769</v>
      </c>
      <c r="E196" s="8" t="s">
        <v>3713</v>
      </c>
      <c r="F196" s="8" t="s">
        <v>263</v>
      </c>
      <c r="G196" s="8" t="s">
        <v>3802</v>
      </c>
      <c r="H196" s="8" t="s">
        <v>3807</v>
      </c>
      <c r="I196" s="8">
        <v>8</v>
      </c>
      <c r="J196" s="9">
        <v>0.0343287037037037</v>
      </c>
    </row>
    <row r="197" spans="1:10" ht="12.75">
      <c r="A197" s="8">
        <v>486</v>
      </c>
      <c r="B197" s="8">
        <v>487</v>
      </c>
      <c r="C197" s="8" t="s">
        <v>103</v>
      </c>
      <c r="D197" s="8" t="s">
        <v>106</v>
      </c>
      <c r="E197" s="8" t="s">
        <v>3713</v>
      </c>
      <c r="F197" s="8" t="s">
        <v>1270</v>
      </c>
      <c r="G197" s="8" t="s">
        <v>3</v>
      </c>
      <c r="H197" s="8" t="s">
        <v>10</v>
      </c>
      <c r="I197" s="8">
        <v>6</v>
      </c>
      <c r="J197" s="9">
        <v>0.04200231481481481</v>
      </c>
    </row>
    <row r="198" spans="1:10" ht="12.75">
      <c r="A198" s="8">
        <v>200</v>
      </c>
      <c r="B198" s="8">
        <v>184</v>
      </c>
      <c r="C198" s="8" t="s">
        <v>1652</v>
      </c>
      <c r="D198" s="8" t="s">
        <v>85</v>
      </c>
      <c r="E198" s="8" t="s">
        <v>3713</v>
      </c>
      <c r="F198" s="8" t="s">
        <v>169</v>
      </c>
      <c r="G198" s="8" t="s">
        <v>25</v>
      </c>
      <c r="H198" s="8" t="s">
        <v>3747</v>
      </c>
      <c r="I198" s="8">
        <v>52</v>
      </c>
      <c r="J198" s="9">
        <v>0.031678240740740736</v>
      </c>
    </row>
    <row r="199" spans="1:10" ht="12.75">
      <c r="A199" s="8">
        <v>448</v>
      </c>
      <c r="B199" s="8">
        <v>444</v>
      </c>
      <c r="C199" s="8" t="s">
        <v>1888</v>
      </c>
      <c r="D199" s="8" t="s">
        <v>3738</v>
      </c>
      <c r="E199" s="8" t="s">
        <v>3713</v>
      </c>
      <c r="F199" s="8" t="s">
        <v>97</v>
      </c>
      <c r="G199" s="8" t="s">
        <v>3848</v>
      </c>
      <c r="H199" s="8" t="s">
        <v>3726</v>
      </c>
      <c r="I199" s="8">
        <v>21</v>
      </c>
      <c r="J199" s="9">
        <v>0.03881944444444444</v>
      </c>
    </row>
    <row r="200" spans="1:10" ht="12.75">
      <c r="A200" s="8">
        <v>341</v>
      </c>
      <c r="B200" s="8">
        <v>447</v>
      </c>
      <c r="C200" s="8" t="s">
        <v>1773</v>
      </c>
      <c r="D200" s="8" t="s">
        <v>63</v>
      </c>
      <c r="E200" s="8" t="s">
        <v>3713</v>
      </c>
      <c r="F200" s="8" t="s">
        <v>122</v>
      </c>
      <c r="G200" s="8" t="s">
        <v>3798</v>
      </c>
      <c r="H200" s="8" t="s">
        <v>3731</v>
      </c>
      <c r="I200" s="8">
        <v>74</v>
      </c>
      <c r="J200" s="9">
        <v>0.03436342592592592</v>
      </c>
    </row>
    <row r="201" spans="1:10" ht="12.75">
      <c r="A201" s="8">
        <v>287</v>
      </c>
      <c r="B201" s="8">
        <v>480</v>
      </c>
      <c r="C201" s="8" t="s">
        <v>1730</v>
      </c>
      <c r="D201" s="8" t="s">
        <v>3728</v>
      </c>
      <c r="E201" s="8" t="s">
        <v>3713</v>
      </c>
      <c r="F201" s="8" t="s">
        <v>1311</v>
      </c>
      <c r="G201" s="8" t="s">
        <v>22</v>
      </c>
      <c r="H201" s="8" t="s">
        <v>3747</v>
      </c>
      <c r="I201" s="8">
        <v>71</v>
      </c>
      <c r="J201" s="9">
        <v>0.03314814814814815</v>
      </c>
    </row>
    <row r="202" spans="1:10" ht="12.75">
      <c r="A202" s="8">
        <v>338</v>
      </c>
      <c r="B202" s="8">
        <v>365</v>
      </c>
      <c r="C202" s="8" t="s">
        <v>1730</v>
      </c>
      <c r="D202" s="8" t="s">
        <v>3850</v>
      </c>
      <c r="E202" s="8" t="s">
        <v>3713</v>
      </c>
      <c r="F202" s="8" t="s">
        <v>1771</v>
      </c>
      <c r="G202" s="8" t="s">
        <v>3776</v>
      </c>
      <c r="H202" s="8" t="s">
        <v>3731</v>
      </c>
      <c r="I202" s="8">
        <v>73</v>
      </c>
      <c r="J202" s="9">
        <v>0.03435185185185185</v>
      </c>
    </row>
    <row r="203" spans="1:10" ht="12.75">
      <c r="A203" s="8">
        <v>100</v>
      </c>
      <c r="B203" s="8">
        <v>58</v>
      </c>
      <c r="C203" s="8" t="s">
        <v>114</v>
      </c>
      <c r="D203" s="8" t="s">
        <v>3718</v>
      </c>
      <c r="E203" s="8" t="s">
        <v>3713</v>
      </c>
      <c r="F203" s="8" t="s">
        <v>3729</v>
      </c>
      <c r="G203" s="8" t="s">
        <v>19</v>
      </c>
      <c r="H203" s="8" t="s">
        <v>3731</v>
      </c>
      <c r="I203" s="8">
        <v>22</v>
      </c>
      <c r="J203" s="9">
        <v>0.028888888888888888</v>
      </c>
    </row>
    <row r="204" spans="1:10" ht="12.75">
      <c r="A204" s="8">
        <v>363</v>
      </c>
      <c r="B204" s="8">
        <v>57</v>
      </c>
      <c r="C204" s="8" t="s">
        <v>114</v>
      </c>
      <c r="D204" s="8" t="s">
        <v>115</v>
      </c>
      <c r="E204" s="8" t="s">
        <v>3713</v>
      </c>
      <c r="F204" s="8" t="s">
        <v>3729</v>
      </c>
      <c r="G204" s="8" t="s">
        <v>3730</v>
      </c>
      <c r="H204" s="8" t="s">
        <v>3726</v>
      </c>
      <c r="I204" s="8">
        <v>14</v>
      </c>
      <c r="J204" s="9">
        <v>0.03501157407407407</v>
      </c>
    </row>
    <row r="205" spans="1:10" ht="12.75">
      <c r="A205" s="8">
        <v>26</v>
      </c>
      <c r="B205" s="8">
        <v>258</v>
      </c>
      <c r="C205" s="8" t="s">
        <v>119</v>
      </c>
      <c r="D205" s="8" t="s">
        <v>3718</v>
      </c>
      <c r="E205" s="8" t="s">
        <v>3713</v>
      </c>
      <c r="F205" s="8" t="s">
        <v>3729</v>
      </c>
      <c r="G205" s="8" t="s">
        <v>120</v>
      </c>
      <c r="H205" s="8" t="s">
        <v>3721</v>
      </c>
      <c r="I205" s="8">
        <v>10</v>
      </c>
      <c r="J205" s="9">
        <v>0.02599537037037037</v>
      </c>
    </row>
    <row r="206" spans="1:10" ht="12.75">
      <c r="A206" s="8">
        <v>134</v>
      </c>
      <c r="B206" s="8">
        <v>216</v>
      </c>
      <c r="C206" s="8" t="s">
        <v>119</v>
      </c>
      <c r="D206" s="8" t="s">
        <v>121</v>
      </c>
      <c r="E206" s="8" t="s">
        <v>3713</v>
      </c>
      <c r="F206" s="8" t="s">
        <v>122</v>
      </c>
      <c r="G206" s="8" t="s">
        <v>123</v>
      </c>
      <c r="H206" s="8" t="s">
        <v>3716</v>
      </c>
      <c r="I206" s="8">
        <v>23</v>
      </c>
      <c r="J206" s="9">
        <v>0.029907407407407407</v>
      </c>
    </row>
    <row r="207" spans="1:10" ht="12.75">
      <c r="A207" s="8">
        <v>501</v>
      </c>
      <c r="B207" s="8">
        <v>482</v>
      </c>
      <c r="C207" s="8" t="s">
        <v>1938</v>
      </c>
      <c r="D207" s="8" t="s">
        <v>1064</v>
      </c>
      <c r="E207" s="8" t="s">
        <v>3713</v>
      </c>
      <c r="F207" s="8" t="s">
        <v>1182</v>
      </c>
      <c r="G207" s="8" t="s">
        <v>3802</v>
      </c>
      <c r="H207" s="8" t="s">
        <v>3807</v>
      </c>
      <c r="I207" s="8">
        <v>18</v>
      </c>
      <c r="J207" s="9">
        <v>0.04545138888888889</v>
      </c>
    </row>
    <row r="208" spans="1:10" ht="12.75">
      <c r="A208" s="8">
        <v>317</v>
      </c>
      <c r="B208" s="8">
        <v>412</v>
      </c>
      <c r="C208" s="8" t="s">
        <v>1754</v>
      </c>
      <c r="D208" s="8" t="s">
        <v>16</v>
      </c>
      <c r="E208" s="8" t="s">
        <v>3713</v>
      </c>
      <c r="F208" s="8" t="s">
        <v>97</v>
      </c>
      <c r="G208" s="8" t="s">
        <v>111</v>
      </c>
      <c r="H208" s="8" t="s">
        <v>3721</v>
      </c>
      <c r="I208" s="8">
        <v>67</v>
      </c>
      <c r="J208" s="9">
        <v>0.033935185185185186</v>
      </c>
    </row>
    <row r="209" spans="1:10" ht="12.75">
      <c r="A209" s="8">
        <v>460</v>
      </c>
      <c r="B209" s="8">
        <v>481</v>
      </c>
      <c r="C209" s="8" t="s">
        <v>1754</v>
      </c>
      <c r="D209" s="8" t="s">
        <v>70</v>
      </c>
      <c r="E209" s="8" t="s">
        <v>3713</v>
      </c>
      <c r="F209" s="8" t="s">
        <v>1182</v>
      </c>
      <c r="G209" s="8" t="s">
        <v>188</v>
      </c>
      <c r="H209" s="8" t="s">
        <v>3731</v>
      </c>
      <c r="I209" s="8">
        <v>99</v>
      </c>
      <c r="J209" s="9">
        <v>0.03953703703703704</v>
      </c>
    </row>
    <row r="210" spans="1:10" ht="12.75">
      <c r="A210" s="8">
        <v>323</v>
      </c>
      <c r="B210" s="8">
        <v>231</v>
      </c>
      <c r="C210" s="8" t="s">
        <v>124</v>
      </c>
      <c r="D210" s="8" t="s">
        <v>125</v>
      </c>
      <c r="E210" s="8" t="s">
        <v>3713</v>
      </c>
      <c r="F210" s="8" t="s">
        <v>3816</v>
      </c>
      <c r="G210" s="8" t="s">
        <v>3751</v>
      </c>
      <c r="H210" s="8" t="s">
        <v>3716</v>
      </c>
      <c r="I210" s="8">
        <v>52</v>
      </c>
      <c r="J210" s="9">
        <v>0.03408564814814815</v>
      </c>
    </row>
    <row r="211" spans="1:10" ht="12.75">
      <c r="A211" s="8">
        <v>214</v>
      </c>
      <c r="B211" s="8">
        <v>111</v>
      </c>
      <c r="C211" s="8" t="s">
        <v>1664</v>
      </c>
      <c r="D211" s="8" t="s">
        <v>3718</v>
      </c>
      <c r="E211" s="8" t="s">
        <v>3713</v>
      </c>
      <c r="F211" s="8" t="s">
        <v>1213</v>
      </c>
      <c r="G211" s="8" t="s">
        <v>3798</v>
      </c>
      <c r="H211" s="8" t="s">
        <v>3731</v>
      </c>
      <c r="I211" s="8">
        <v>43</v>
      </c>
      <c r="J211" s="9">
        <v>0.03200231481481481</v>
      </c>
    </row>
    <row r="212" spans="1:10" ht="12.75">
      <c r="A212" s="8">
        <v>399</v>
      </c>
      <c r="B212" s="8">
        <v>3</v>
      </c>
      <c r="C212" s="8" t="s">
        <v>1827</v>
      </c>
      <c r="D212" s="8" t="s">
        <v>1293</v>
      </c>
      <c r="E212" s="8" t="s">
        <v>3713</v>
      </c>
      <c r="F212" s="8" t="s">
        <v>1704</v>
      </c>
      <c r="G212" s="8" t="s">
        <v>3814</v>
      </c>
      <c r="H212" s="8" t="s">
        <v>3736</v>
      </c>
      <c r="I212" s="8">
        <v>30</v>
      </c>
      <c r="J212" s="9">
        <v>0.03657407407407407</v>
      </c>
    </row>
    <row r="213" spans="1:10" ht="12.75">
      <c r="A213" s="8">
        <v>266</v>
      </c>
      <c r="B213" s="8">
        <v>281</v>
      </c>
      <c r="C213" s="8" t="s">
        <v>1709</v>
      </c>
      <c r="D213" s="8" t="s">
        <v>3718</v>
      </c>
      <c r="E213" s="8" t="s">
        <v>3713</v>
      </c>
      <c r="F213" s="8" t="s">
        <v>1710</v>
      </c>
      <c r="G213" s="8" t="s">
        <v>3740</v>
      </c>
      <c r="H213" s="8" t="s">
        <v>3721</v>
      </c>
      <c r="I213" s="8">
        <v>55</v>
      </c>
      <c r="J213" s="9">
        <v>0.03288194444444444</v>
      </c>
    </row>
    <row r="214" spans="1:10" ht="12.75">
      <c r="A214" s="8">
        <v>358</v>
      </c>
      <c r="B214" s="8">
        <v>182</v>
      </c>
      <c r="C214" s="8" t="s">
        <v>1789</v>
      </c>
      <c r="D214" s="8" t="s">
        <v>3852</v>
      </c>
      <c r="E214" s="8" t="s">
        <v>3713</v>
      </c>
      <c r="F214" s="8" t="s">
        <v>1781</v>
      </c>
      <c r="G214" s="8" t="s">
        <v>3735</v>
      </c>
      <c r="H214" s="8" t="s">
        <v>3736</v>
      </c>
      <c r="I214" s="8">
        <v>27</v>
      </c>
      <c r="J214" s="9">
        <v>0.03480324074074074</v>
      </c>
    </row>
    <row r="215" spans="1:10" ht="12.75">
      <c r="A215" s="8">
        <v>249</v>
      </c>
      <c r="B215" s="8">
        <v>498</v>
      </c>
      <c r="C215" s="8" t="s">
        <v>1696</v>
      </c>
      <c r="D215" s="8" t="s">
        <v>3845</v>
      </c>
      <c r="E215" s="8" t="s">
        <v>3713</v>
      </c>
      <c r="F215" s="8" t="s">
        <v>3724</v>
      </c>
      <c r="G215" s="8" t="s">
        <v>91</v>
      </c>
      <c r="H215" s="8" t="s">
        <v>3731</v>
      </c>
      <c r="I215" s="8">
        <v>54</v>
      </c>
      <c r="J215" s="9">
        <v>0.03267361111111111</v>
      </c>
    </row>
    <row r="216" spans="1:10" ht="12.75">
      <c r="A216" s="8">
        <v>355</v>
      </c>
      <c r="B216" s="8">
        <v>41</v>
      </c>
      <c r="C216" s="8" t="s">
        <v>1278</v>
      </c>
      <c r="D216" s="8" t="s">
        <v>1279</v>
      </c>
      <c r="E216" s="8" t="s">
        <v>3713</v>
      </c>
      <c r="F216" s="8" t="s">
        <v>71</v>
      </c>
      <c r="G216" s="8" t="s">
        <v>3787</v>
      </c>
      <c r="H216" s="8" t="s">
        <v>3747</v>
      </c>
      <c r="I216" s="8">
        <v>81</v>
      </c>
      <c r="J216" s="9">
        <v>0.03469907407407407</v>
      </c>
    </row>
    <row r="217" spans="1:10" ht="12.75">
      <c r="A217" s="8">
        <v>344</v>
      </c>
      <c r="B217" s="8">
        <v>65</v>
      </c>
      <c r="C217" s="8" t="s">
        <v>135</v>
      </c>
      <c r="D217" s="8" t="s">
        <v>136</v>
      </c>
      <c r="E217" s="8" t="s">
        <v>3713</v>
      </c>
      <c r="F217" s="8" t="s">
        <v>3729</v>
      </c>
      <c r="G217" s="8" t="s">
        <v>137</v>
      </c>
      <c r="H217" s="8" t="s">
        <v>4</v>
      </c>
      <c r="I217" s="8">
        <v>18</v>
      </c>
      <c r="J217" s="9">
        <v>0.03445601851851852</v>
      </c>
    </row>
    <row r="218" spans="1:10" ht="12.75">
      <c r="A218" s="8">
        <v>39</v>
      </c>
      <c r="B218" s="8">
        <v>314</v>
      </c>
      <c r="C218" s="8" t="s">
        <v>1503</v>
      </c>
      <c r="D218" s="8" t="s">
        <v>168</v>
      </c>
      <c r="E218" s="8" t="s">
        <v>3713</v>
      </c>
      <c r="F218" s="8" t="s">
        <v>263</v>
      </c>
      <c r="G218" s="8" t="s">
        <v>3787</v>
      </c>
      <c r="H218" s="8" t="s">
        <v>3747</v>
      </c>
      <c r="I218" s="8">
        <v>11</v>
      </c>
      <c r="J218" s="9">
        <v>0.026898148148148147</v>
      </c>
    </row>
    <row r="219" spans="1:10" ht="12.75">
      <c r="A219" s="8">
        <v>131</v>
      </c>
      <c r="B219" s="8">
        <v>59</v>
      </c>
      <c r="C219" s="8" t="s">
        <v>138</v>
      </c>
      <c r="D219" s="8" t="s">
        <v>3852</v>
      </c>
      <c r="E219" s="8" t="s">
        <v>3713</v>
      </c>
      <c r="F219" s="8" t="s">
        <v>3729</v>
      </c>
      <c r="G219" s="8" t="s">
        <v>139</v>
      </c>
      <c r="H219" s="8" t="s">
        <v>3747</v>
      </c>
      <c r="I219" s="8">
        <v>32</v>
      </c>
      <c r="J219" s="9">
        <v>0.029733796296296296</v>
      </c>
    </row>
    <row r="220" spans="1:10" ht="12.75">
      <c r="A220" s="8">
        <v>207</v>
      </c>
      <c r="B220" s="8">
        <v>407</v>
      </c>
      <c r="C220" s="8" t="s">
        <v>1658</v>
      </c>
      <c r="D220" s="8" t="s">
        <v>63</v>
      </c>
      <c r="E220" s="8" t="s">
        <v>3713</v>
      </c>
      <c r="F220" s="8" t="s">
        <v>1659</v>
      </c>
      <c r="G220" s="8" t="s">
        <v>3720</v>
      </c>
      <c r="H220" s="8" t="s">
        <v>3731</v>
      </c>
      <c r="I220" s="8">
        <v>40</v>
      </c>
      <c r="J220" s="9">
        <v>0.03184027777777777</v>
      </c>
    </row>
    <row r="221" spans="1:10" ht="12.75">
      <c r="A221" s="8">
        <v>390</v>
      </c>
      <c r="B221" s="8">
        <v>117</v>
      </c>
      <c r="C221" s="8" t="s">
        <v>1283</v>
      </c>
      <c r="D221" s="8" t="s">
        <v>104</v>
      </c>
      <c r="E221" s="8" t="s">
        <v>3713</v>
      </c>
      <c r="F221" s="8" t="s">
        <v>51</v>
      </c>
      <c r="G221" s="8" t="s">
        <v>3772</v>
      </c>
      <c r="H221" s="8" t="s">
        <v>3716</v>
      </c>
      <c r="I221" s="8">
        <v>63</v>
      </c>
      <c r="J221" s="9">
        <v>0.036238425925925924</v>
      </c>
    </row>
    <row r="222" spans="1:10" ht="12.75">
      <c r="A222" s="8">
        <v>349</v>
      </c>
      <c r="B222" s="8">
        <v>19</v>
      </c>
      <c r="C222" s="8" t="s">
        <v>1783</v>
      </c>
      <c r="D222" s="8" t="s">
        <v>85</v>
      </c>
      <c r="E222" s="8" t="s">
        <v>3713</v>
      </c>
      <c r="F222" s="8" t="s">
        <v>71</v>
      </c>
      <c r="G222" s="8" t="s">
        <v>100</v>
      </c>
      <c r="H222" s="8" t="s">
        <v>3736</v>
      </c>
      <c r="I222" s="8">
        <v>26</v>
      </c>
      <c r="J222" s="9">
        <v>0.03459490740740741</v>
      </c>
    </row>
    <row r="223" spans="1:10" ht="12.75">
      <c r="A223" s="8">
        <v>84</v>
      </c>
      <c r="B223" s="8">
        <v>162</v>
      </c>
      <c r="C223" s="8" t="s">
        <v>1550</v>
      </c>
      <c r="D223" s="8" t="s">
        <v>3778</v>
      </c>
      <c r="E223" s="8" t="s">
        <v>3713</v>
      </c>
      <c r="F223" s="8" t="s">
        <v>3734</v>
      </c>
      <c r="G223" s="8" t="s">
        <v>3830</v>
      </c>
      <c r="H223" s="8" t="s">
        <v>3731</v>
      </c>
      <c r="I223" s="8">
        <v>17</v>
      </c>
      <c r="J223" s="9">
        <v>0.02849537037037037</v>
      </c>
    </row>
    <row r="224" spans="1:10" ht="12.75">
      <c r="A224" s="8">
        <v>21</v>
      </c>
      <c r="B224" s="8">
        <v>28</v>
      </c>
      <c r="C224" s="8" t="s">
        <v>1485</v>
      </c>
      <c r="D224" s="8" t="s">
        <v>3842</v>
      </c>
      <c r="E224" s="8" t="s">
        <v>3713</v>
      </c>
      <c r="F224" s="8" t="s">
        <v>1486</v>
      </c>
      <c r="G224" s="8" t="s">
        <v>3861</v>
      </c>
      <c r="H224" s="8" t="s">
        <v>3747</v>
      </c>
      <c r="I224" s="8">
        <v>5</v>
      </c>
      <c r="J224" s="9">
        <v>0.025833333333333333</v>
      </c>
    </row>
    <row r="225" spans="1:10" ht="12.75">
      <c r="A225" s="8">
        <v>465</v>
      </c>
      <c r="B225" s="8">
        <v>153</v>
      </c>
      <c r="C225" s="8" t="s">
        <v>147</v>
      </c>
      <c r="D225" s="8" t="s">
        <v>70</v>
      </c>
      <c r="E225" s="8" t="s">
        <v>3713</v>
      </c>
      <c r="F225" s="8" t="s">
        <v>1182</v>
      </c>
      <c r="G225" s="8" t="s">
        <v>19</v>
      </c>
      <c r="H225" s="8" t="s">
        <v>3731</v>
      </c>
      <c r="I225" s="8">
        <v>101</v>
      </c>
      <c r="J225" s="9">
        <v>0.03984953703703704</v>
      </c>
    </row>
    <row r="226" spans="1:10" ht="12.75">
      <c r="A226" s="8">
        <v>76</v>
      </c>
      <c r="B226" s="8">
        <v>290</v>
      </c>
      <c r="C226" s="8" t="s">
        <v>1541</v>
      </c>
      <c r="D226" s="8" t="s">
        <v>36</v>
      </c>
      <c r="E226" s="8" t="s">
        <v>3713</v>
      </c>
      <c r="F226" s="8" t="s">
        <v>3795</v>
      </c>
      <c r="G226" s="8" t="s">
        <v>3730</v>
      </c>
      <c r="H226" s="8" t="s">
        <v>3731</v>
      </c>
      <c r="I226" s="8">
        <v>15</v>
      </c>
      <c r="J226" s="9">
        <v>0.028287037037037034</v>
      </c>
    </row>
    <row r="227" spans="1:10" ht="12.75">
      <c r="A227" s="8">
        <v>237</v>
      </c>
      <c r="B227" s="8">
        <v>309</v>
      </c>
      <c r="C227" s="8" t="s">
        <v>1284</v>
      </c>
      <c r="D227" s="8" t="s">
        <v>3749</v>
      </c>
      <c r="E227" s="8" t="s">
        <v>3713</v>
      </c>
      <c r="F227" s="8" t="s">
        <v>1285</v>
      </c>
      <c r="G227" s="8" t="s">
        <v>221</v>
      </c>
      <c r="H227" s="8" t="s">
        <v>4</v>
      </c>
      <c r="I227" s="8">
        <v>10</v>
      </c>
      <c r="J227" s="9">
        <v>0.03241898148148148</v>
      </c>
    </row>
    <row r="228" spans="1:10" ht="12.75">
      <c r="A228" s="8">
        <v>43</v>
      </c>
      <c r="B228" s="8">
        <v>424</v>
      </c>
      <c r="C228" s="8" t="s">
        <v>149</v>
      </c>
      <c r="D228" s="8" t="s">
        <v>150</v>
      </c>
      <c r="E228" s="8" t="s">
        <v>3713</v>
      </c>
      <c r="F228" s="8" t="s">
        <v>151</v>
      </c>
      <c r="G228" s="8" t="s">
        <v>34</v>
      </c>
      <c r="H228" s="8" t="s">
        <v>3721</v>
      </c>
      <c r="I228" s="8">
        <v>17</v>
      </c>
      <c r="J228" s="9">
        <v>0.027071759259259257</v>
      </c>
    </row>
    <row r="229" spans="1:10" ht="12.75">
      <c r="A229" s="8">
        <v>398</v>
      </c>
      <c r="B229" s="8">
        <v>499</v>
      </c>
      <c r="C229" s="8" t="s">
        <v>1291</v>
      </c>
      <c r="D229" s="8" t="s">
        <v>3852</v>
      </c>
      <c r="E229" s="8" t="s">
        <v>3713</v>
      </c>
      <c r="F229" s="8" t="s">
        <v>1568</v>
      </c>
      <c r="G229" s="8" t="s">
        <v>3746</v>
      </c>
      <c r="H229" s="8" t="s">
        <v>3747</v>
      </c>
      <c r="I229" s="8">
        <v>86</v>
      </c>
      <c r="J229" s="9">
        <v>0.03652777777777778</v>
      </c>
    </row>
    <row r="230" spans="1:10" ht="12.75">
      <c r="A230" s="8">
        <v>85</v>
      </c>
      <c r="B230" s="8">
        <v>128</v>
      </c>
      <c r="C230" s="8" t="s">
        <v>1294</v>
      </c>
      <c r="D230" s="8" t="s">
        <v>1</v>
      </c>
      <c r="E230" s="8" t="s">
        <v>3713</v>
      </c>
      <c r="F230" s="8" t="s">
        <v>231</v>
      </c>
      <c r="G230" s="8" t="s">
        <v>3792</v>
      </c>
      <c r="H230" s="8" t="s">
        <v>4</v>
      </c>
      <c r="I230" s="8">
        <v>1</v>
      </c>
      <c r="J230" s="9">
        <v>0.02855324074074074</v>
      </c>
    </row>
    <row r="231" spans="1:10" ht="12.75">
      <c r="A231" s="8">
        <v>101</v>
      </c>
      <c r="B231" s="8">
        <v>369</v>
      </c>
      <c r="C231" s="8" t="s">
        <v>1565</v>
      </c>
      <c r="D231" s="8" t="s">
        <v>3728</v>
      </c>
      <c r="E231" s="8" t="s">
        <v>3713</v>
      </c>
      <c r="F231" s="8" t="s">
        <v>1207</v>
      </c>
      <c r="G231" s="8" t="s">
        <v>3751</v>
      </c>
      <c r="H231" s="8" t="s">
        <v>3716</v>
      </c>
      <c r="I231" s="8">
        <v>15</v>
      </c>
      <c r="J231" s="9">
        <v>0.02890046296296296</v>
      </c>
    </row>
    <row r="232" spans="1:10" ht="12.75">
      <c r="A232" s="8">
        <v>437</v>
      </c>
      <c r="B232" s="8">
        <v>165</v>
      </c>
      <c r="C232" s="8" t="s">
        <v>1876</v>
      </c>
      <c r="D232" s="8" t="s">
        <v>41</v>
      </c>
      <c r="E232" s="8" t="s">
        <v>3713</v>
      </c>
      <c r="F232" s="8" t="s">
        <v>3734</v>
      </c>
      <c r="G232" s="8" t="s">
        <v>61</v>
      </c>
      <c r="H232" s="8" t="s">
        <v>3716</v>
      </c>
      <c r="I232" s="8">
        <v>75</v>
      </c>
      <c r="J232" s="9">
        <v>0.03810185185185185</v>
      </c>
    </row>
    <row r="233" spans="1:10" ht="12.75">
      <c r="A233" s="8">
        <v>218</v>
      </c>
      <c r="B233" s="8">
        <v>132</v>
      </c>
      <c r="C233" s="8" t="s">
        <v>1670</v>
      </c>
      <c r="D233" s="8" t="s">
        <v>3842</v>
      </c>
      <c r="E233" s="8" t="s">
        <v>3713</v>
      </c>
      <c r="F233" s="8" t="s">
        <v>1671</v>
      </c>
      <c r="G233" s="8" t="s">
        <v>3730</v>
      </c>
      <c r="H233" s="8" t="s">
        <v>3731</v>
      </c>
      <c r="I233" s="8">
        <v>45</v>
      </c>
      <c r="J233" s="9">
        <v>0.03203703703703704</v>
      </c>
    </row>
    <row r="234" spans="1:10" ht="12.75">
      <c r="A234" s="8">
        <v>178</v>
      </c>
      <c r="B234" s="8">
        <v>173</v>
      </c>
      <c r="C234" s="8" t="s">
        <v>1632</v>
      </c>
      <c r="D234" s="8" t="s">
        <v>3744</v>
      </c>
      <c r="E234" s="8" t="s">
        <v>3713</v>
      </c>
      <c r="F234" s="8" t="s">
        <v>1633</v>
      </c>
      <c r="G234" s="8" t="s">
        <v>3806</v>
      </c>
      <c r="H234" s="8" t="s">
        <v>3747</v>
      </c>
      <c r="I234" s="8">
        <v>45</v>
      </c>
      <c r="J234" s="9">
        <v>0.030810185185185184</v>
      </c>
    </row>
    <row r="235" spans="1:10" ht="12.75">
      <c r="A235" s="8">
        <v>294</v>
      </c>
      <c r="B235" s="8">
        <v>71</v>
      </c>
      <c r="C235" s="8" t="s">
        <v>1735</v>
      </c>
      <c r="D235" s="8" t="s">
        <v>67</v>
      </c>
      <c r="E235" s="8" t="s">
        <v>3713</v>
      </c>
      <c r="F235" s="8" t="s">
        <v>3729</v>
      </c>
      <c r="G235" s="8" t="s">
        <v>3763</v>
      </c>
      <c r="H235" s="8" t="s">
        <v>3716</v>
      </c>
      <c r="I235" s="8">
        <v>49</v>
      </c>
      <c r="J235" s="9">
        <v>0.03324074074074074</v>
      </c>
    </row>
    <row r="236" spans="1:10" ht="12.75">
      <c r="A236" s="8">
        <v>451</v>
      </c>
      <c r="B236" s="8">
        <v>90</v>
      </c>
      <c r="C236" s="8" t="s">
        <v>1893</v>
      </c>
      <c r="D236" s="8" t="s">
        <v>3836</v>
      </c>
      <c r="E236" s="8" t="s">
        <v>3713</v>
      </c>
      <c r="F236" s="8" t="s">
        <v>601</v>
      </c>
      <c r="G236" s="8" t="s">
        <v>3783</v>
      </c>
      <c r="H236" s="8" t="s">
        <v>4</v>
      </c>
      <c r="I236" s="8">
        <v>28</v>
      </c>
      <c r="J236" s="9">
        <v>0.03890046296296296</v>
      </c>
    </row>
    <row r="237" spans="1:10" ht="12.75">
      <c r="A237" s="8">
        <v>51</v>
      </c>
      <c r="B237" s="8">
        <v>215</v>
      </c>
      <c r="C237" s="8" t="s">
        <v>156</v>
      </c>
      <c r="D237" s="8" t="s">
        <v>3761</v>
      </c>
      <c r="E237" s="8" t="s">
        <v>3713</v>
      </c>
      <c r="F237" s="8" t="s">
        <v>3734</v>
      </c>
      <c r="G237" s="8" t="s">
        <v>68</v>
      </c>
      <c r="H237" s="8" t="s">
        <v>3747</v>
      </c>
      <c r="I237" s="8">
        <v>13</v>
      </c>
      <c r="J237" s="9">
        <v>0.02739583333333333</v>
      </c>
    </row>
    <row r="238" spans="1:10" ht="12.75">
      <c r="A238" s="8">
        <v>38</v>
      </c>
      <c r="B238" s="8">
        <v>427</v>
      </c>
      <c r="C238" s="8" t="s">
        <v>1502</v>
      </c>
      <c r="D238" s="8" t="s">
        <v>41</v>
      </c>
      <c r="E238" s="8" t="s">
        <v>3713</v>
      </c>
      <c r="F238" s="8" t="s">
        <v>118</v>
      </c>
      <c r="G238" s="8" t="s">
        <v>68</v>
      </c>
      <c r="H238" s="8" t="s">
        <v>3747</v>
      </c>
      <c r="I238" s="8">
        <v>10</v>
      </c>
      <c r="J238" s="9">
        <v>0.026782407407407408</v>
      </c>
    </row>
    <row r="239" spans="1:10" ht="12.75">
      <c r="A239" s="8">
        <v>65</v>
      </c>
      <c r="B239" s="8">
        <v>239</v>
      </c>
      <c r="C239" s="8" t="s">
        <v>157</v>
      </c>
      <c r="D239" s="8" t="s">
        <v>158</v>
      </c>
      <c r="E239" s="8" t="s">
        <v>3713</v>
      </c>
      <c r="F239" s="8" t="s">
        <v>1527</v>
      </c>
      <c r="G239" s="8" t="s">
        <v>3763</v>
      </c>
      <c r="H239" s="8" t="s">
        <v>3716</v>
      </c>
      <c r="I239" s="8">
        <v>7</v>
      </c>
      <c r="J239" s="9">
        <v>0.028055555555555556</v>
      </c>
    </row>
    <row r="240" spans="1:10" ht="12.75">
      <c r="A240" s="8">
        <v>98</v>
      </c>
      <c r="B240" s="8">
        <v>352</v>
      </c>
      <c r="C240" s="8" t="s">
        <v>1561</v>
      </c>
      <c r="D240" s="8" t="s">
        <v>3809</v>
      </c>
      <c r="E240" s="8" t="s">
        <v>3713</v>
      </c>
      <c r="F240" s="8" t="s">
        <v>1562</v>
      </c>
      <c r="G240" s="8" t="s">
        <v>3755</v>
      </c>
      <c r="H240" s="8" t="s">
        <v>3731</v>
      </c>
      <c r="I240" s="8">
        <v>21</v>
      </c>
      <c r="J240" s="9">
        <v>0.028819444444444443</v>
      </c>
    </row>
    <row r="241" spans="1:10" ht="12.75">
      <c r="A241" s="8">
        <v>172</v>
      </c>
      <c r="B241" s="8">
        <v>118</v>
      </c>
      <c r="C241" s="8" t="s">
        <v>160</v>
      </c>
      <c r="D241" s="8" t="s">
        <v>3728</v>
      </c>
      <c r="E241" s="8" t="s">
        <v>3713</v>
      </c>
      <c r="F241" s="8" t="s">
        <v>1479</v>
      </c>
      <c r="G241" s="8" t="s">
        <v>100</v>
      </c>
      <c r="H241" s="8" t="s">
        <v>3736</v>
      </c>
      <c r="I241" s="8">
        <v>17</v>
      </c>
      <c r="J241" s="9">
        <v>0.03071759259259259</v>
      </c>
    </row>
    <row r="242" spans="1:10" ht="12.75">
      <c r="A242" s="8">
        <v>426</v>
      </c>
      <c r="B242" s="8">
        <v>284</v>
      </c>
      <c r="C242" s="8" t="s">
        <v>1867</v>
      </c>
      <c r="D242" s="8" t="s">
        <v>3842</v>
      </c>
      <c r="E242" s="8" t="s">
        <v>3713</v>
      </c>
      <c r="F242" s="8" t="s">
        <v>1868</v>
      </c>
      <c r="G242" s="8" t="s">
        <v>3792</v>
      </c>
      <c r="H242" s="8" t="s">
        <v>4</v>
      </c>
      <c r="I242" s="8">
        <v>25</v>
      </c>
      <c r="J242" s="9">
        <v>0.03770833333333333</v>
      </c>
    </row>
    <row r="243" spans="1:10" ht="12.75">
      <c r="A243" s="8">
        <v>313</v>
      </c>
      <c r="B243" s="8">
        <v>15</v>
      </c>
      <c r="C243" s="8" t="s">
        <v>161</v>
      </c>
      <c r="D243" s="8" t="s">
        <v>3761</v>
      </c>
      <c r="E243" s="8" t="s">
        <v>3713</v>
      </c>
      <c r="F243" s="8" t="s">
        <v>71</v>
      </c>
      <c r="G243" s="8" t="s">
        <v>3840</v>
      </c>
      <c r="H243" s="8" t="s">
        <v>3721</v>
      </c>
      <c r="I243" s="8">
        <v>66</v>
      </c>
      <c r="J243" s="9">
        <v>0.03390046296296296</v>
      </c>
    </row>
    <row r="244" spans="1:10" ht="12.75">
      <c r="A244" s="8">
        <v>167</v>
      </c>
      <c r="B244" s="8">
        <v>351</v>
      </c>
      <c r="C244" s="8" t="s">
        <v>163</v>
      </c>
      <c r="D244" s="8" t="s">
        <v>3809</v>
      </c>
      <c r="E244" s="8" t="s">
        <v>3713</v>
      </c>
      <c r="F244" s="8" t="s">
        <v>73</v>
      </c>
      <c r="G244" s="8" t="s">
        <v>54</v>
      </c>
      <c r="H244" s="8" t="s">
        <v>3716</v>
      </c>
      <c r="I244" s="8">
        <v>27</v>
      </c>
      <c r="J244" s="9">
        <v>0.0305787037037037</v>
      </c>
    </row>
    <row r="245" spans="1:10" ht="12.75">
      <c r="A245" s="8">
        <v>456</v>
      </c>
      <c r="B245" s="8">
        <v>144</v>
      </c>
      <c r="C245" s="8" t="s">
        <v>1898</v>
      </c>
      <c r="D245" s="8" t="s">
        <v>3800</v>
      </c>
      <c r="E245" s="8" t="s">
        <v>3713</v>
      </c>
      <c r="F245" s="8" t="s">
        <v>3754</v>
      </c>
      <c r="G245" s="8" t="s">
        <v>123</v>
      </c>
      <c r="H245" s="8" t="s">
        <v>3716</v>
      </c>
      <c r="I245" s="8">
        <v>80</v>
      </c>
      <c r="J245" s="9">
        <v>0.03913194444444444</v>
      </c>
    </row>
    <row r="246" spans="1:10" ht="12.75">
      <c r="A246" s="8">
        <v>93</v>
      </c>
      <c r="B246" s="8">
        <v>272</v>
      </c>
      <c r="C246" s="8" t="s">
        <v>1557</v>
      </c>
      <c r="D246" s="8" t="s">
        <v>85</v>
      </c>
      <c r="E246" s="8" t="s">
        <v>3713</v>
      </c>
      <c r="F246" s="8" t="s">
        <v>3758</v>
      </c>
      <c r="G246" s="8" t="s">
        <v>3802</v>
      </c>
      <c r="H246" s="8" t="s">
        <v>3731</v>
      </c>
      <c r="I246" s="8">
        <v>18</v>
      </c>
      <c r="J246" s="9">
        <v>0.02869212962962963</v>
      </c>
    </row>
    <row r="247" spans="1:10" ht="12.75">
      <c r="A247" s="8">
        <v>148</v>
      </c>
      <c r="B247" s="8">
        <v>222</v>
      </c>
      <c r="C247" s="8" t="s">
        <v>167</v>
      </c>
      <c r="D247" s="8" t="s">
        <v>168</v>
      </c>
      <c r="E247" s="8" t="s">
        <v>3713</v>
      </c>
      <c r="F247" s="8" t="s">
        <v>169</v>
      </c>
      <c r="G247" s="8" t="s">
        <v>170</v>
      </c>
      <c r="H247" s="8" t="s">
        <v>3716</v>
      </c>
      <c r="I247" s="8">
        <v>25</v>
      </c>
      <c r="J247" s="9">
        <v>0.030162037037037036</v>
      </c>
    </row>
    <row r="248" spans="1:10" ht="12.75">
      <c r="A248" s="8">
        <v>415</v>
      </c>
      <c r="B248" s="8">
        <v>54</v>
      </c>
      <c r="C248" s="8" t="s">
        <v>1840</v>
      </c>
      <c r="D248" s="8" t="s">
        <v>238</v>
      </c>
      <c r="E248" s="8" t="s">
        <v>3713</v>
      </c>
      <c r="F248" s="8" t="s">
        <v>3729</v>
      </c>
      <c r="G248" s="8" t="s">
        <v>188</v>
      </c>
      <c r="H248" s="8" t="s">
        <v>3807</v>
      </c>
      <c r="I248" s="8">
        <v>12</v>
      </c>
      <c r="J248" s="9">
        <v>0.03711805555555556</v>
      </c>
    </row>
    <row r="249" spans="1:10" ht="12.75">
      <c r="A249" s="8">
        <v>4</v>
      </c>
      <c r="B249" s="8">
        <v>122</v>
      </c>
      <c r="C249" s="8" t="s">
        <v>171</v>
      </c>
      <c r="D249" s="8" t="s">
        <v>3741</v>
      </c>
      <c r="E249" s="8" t="s">
        <v>3713</v>
      </c>
      <c r="F249" s="8" t="s">
        <v>1467</v>
      </c>
      <c r="G249" s="8" t="s">
        <v>34</v>
      </c>
      <c r="H249" s="8" t="s">
        <v>3721</v>
      </c>
      <c r="I249" s="8">
        <v>2</v>
      </c>
      <c r="J249" s="9">
        <v>0.022696759259259257</v>
      </c>
    </row>
    <row r="250" spans="1:10" ht="12.75">
      <c r="A250" s="8">
        <v>107</v>
      </c>
      <c r="B250" s="8">
        <v>246</v>
      </c>
      <c r="C250" s="8" t="s">
        <v>171</v>
      </c>
      <c r="D250" s="8" t="s">
        <v>80</v>
      </c>
      <c r="E250" s="8" t="s">
        <v>3713</v>
      </c>
      <c r="F250" s="8" t="s">
        <v>1217</v>
      </c>
      <c r="G250" s="8" t="s">
        <v>100</v>
      </c>
      <c r="H250" s="8" t="s">
        <v>3736</v>
      </c>
      <c r="I250" s="8">
        <v>9</v>
      </c>
      <c r="J250" s="9">
        <v>0.029097222222222222</v>
      </c>
    </row>
    <row r="251" spans="1:10" ht="12.75">
      <c r="A251" s="8">
        <v>121</v>
      </c>
      <c r="B251" s="8">
        <v>56</v>
      </c>
      <c r="C251" s="8" t="s">
        <v>171</v>
      </c>
      <c r="D251" s="8" t="s">
        <v>85</v>
      </c>
      <c r="E251" s="8" t="s">
        <v>3713</v>
      </c>
      <c r="F251" s="8" t="s">
        <v>3729</v>
      </c>
      <c r="G251" s="8" t="s">
        <v>244</v>
      </c>
      <c r="H251" s="8" t="s">
        <v>3736</v>
      </c>
      <c r="I251" s="8">
        <v>12</v>
      </c>
      <c r="J251" s="9">
        <v>0.029456018518518517</v>
      </c>
    </row>
    <row r="252" spans="1:10" ht="12.75">
      <c r="A252" s="8">
        <v>235</v>
      </c>
      <c r="B252" s="8">
        <v>380</v>
      </c>
      <c r="C252" s="8" t="s">
        <v>171</v>
      </c>
      <c r="D252" s="8" t="s">
        <v>179</v>
      </c>
      <c r="E252" s="8" t="s">
        <v>3713</v>
      </c>
      <c r="F252" s="8" t="s">
        <v>1683</v>
      </c>
      <c r="G252" s="8" t="s">
        <v>3763</v>
      </c>
      <c r="H252" s="8" t="s">
        <v>3716</v>
      </c>
      <c r="I252" s="8">
        <v>36</v>
      </c>
      <c r="J252" s="9">
        <v>0.03238425925925926</v>
      </c>
    </row>
    <row r="253" spans="1:10" ht="12.75">
      <c r="A253" s="8">
        <v>416</v>
      </c>
      <c r="B253" s="8">
        <v>55</v>
      </c>
      <c r="C253" s="8" t="s">
        <v>171</v>
      </c>
      <c r="D253" s="8" t="s">
        <v>3836</v>
      </c>
      <c r="E253" s="8" t="s">
        <v>3713</v>
      </c>
      <c r="F253" s="8" t="s">
        <v>3729</v>
      </c>
      <c r="G253" s="8" t="s">
        <v>91</v>
      </c>
      <c r="H253" s="8" t="s">
        <v>3731</v>
      </c>
      <c r="I253" s="8">
        <v>92</v>
      </c>
      <c r="J253" s="9">
        <v>0.03711805555555556</v>
      </c>
    </row>
    <row r="254" spans="1:10" ht="12.75">
      <c r="A254" s="8">
        <v>474</v>
      </c>
      <c r="B254" s="8">
        <v>442</v>
      </c>
      <c r="C254" s="8" t="s">
        <v>1910</v>
      </c>
      <c r="D254" s="8" t="s">
        <v>1769</v>
      </c>
      <c r="E254" s="8" t="s">
        <v>3713</v>
      </c>
      <c r="F254" s="8" t="s">
        <v>1911</v>
      </c>
      <c r="G254" s="8" t="s">
        <v>34</v>
      </c>
      <c r="H254" s="8" t="s">
        <v>3726</v>
      </c>
      <c r="I254" s="8">
        <v>24</v>
      </c>
      <c r="J254" s="9">
        <v>0.040902777777777774</v>
      </c>
    </row>
    <row r="255" spans="1:10" ht="12.75">
      <c r="A255" s="8">
        <v>105</v>
      </c>
      <c r="B255" s="8">
        <v>158</v>
      </c>
      <c r="C255" s="8" t="s">
        <v>173</v>
      </c>
      <c r="D255" s="8" t="s">
        <v>3836</v>
      </c>
      <c r="E255" s="8" t="s">
        <v>3713</v>
      </c>
      <c r="F255" s="8" t="s">
        <v>3734</v>
      </c>
      <c r="G255" s="8" t="s">
        <v>170</v>
      </c>
      <c r="H255" s="8" t="s">
        <v>3716</v>
      </c>
      <c r="I255" s="8">
        <v>17</v>
      </c>
      <c r="J255" s="9">
        <v>0.029004629629629627</v>
      </c>
    </row>
    <row r="256" spans="1:10" ht="12.75">
      <c r="A256" s="8">
        <v>224</v>
      </c>
      <c r="B256" s="8">
        <v>205</v>
      </c>
      <c r="C256" s="8" t="s">
        <v>1302</v>
      </c>
      <c r="D256" s="8" t="s">
        <v>1172</v>
      </c>
      <c r="E256" s="8" t="s">
        <v>3713</v>
      </c>
      <c r="F256" s="8" t="s">
        <v>1674</v>
      </c>
      <c r="G256" s="8" t="s">
        <v>3725</v>
      </c>
      <c r="H256" s="8" t="s">
        <v>3721</v>
      </c>
      <c r="I256" s="8">
        <v>49</v>
      </c>
      <c r="J256" s="9">
        <v>0.03222222222222222</v>
      </c>
    </row>
    <row r="257" spans="1:10" ht="12.75">
      <c r="A257" s="8">
        <v>127</v>
      </c>
      <c r="B257" s="8">
        <v>197</v>
      </c>
      <c r="C257" s="8" t="s">
        <v>175</v>
      </c>
      <c r="D257" s="8" t="s">
        <v>70</v>
      </c>
      <c r="E257" s="8" t="s">
        <v>3713</v>
      </c>
      <c r="F257" s="8" t="s">
        <v>1585</v>
      </c>
      <c r="G257" s="8" t="s">
        <v>25</v>
      </c>
      <c r="H257" s="8" t="s">
        <v>3747</v>
      </c>
      <c r="I257" s="8">
        <v>30</v>
      </c>
      <c r="J257" s="9">
        <v>0.029583333333333333</v>
      </c>
    </row>
    <row r="258" spans="1:10" ht="12.75">
      <c r="A258" s="8">
        <v>320</v>
      </c>
      <c r="B258" s="8">
        <v>241</v>
      </c>
      <c r="C258" s="8" t="s">
        <v>175</v>
      </c>
      <c r="D258" s="8" t="s">
        <v>41</v>
      </c>
      <c r="E258" s="8" t="s">
        <v>3713</v>
      </c>
      <c r="F258" s="8" t="s">
        <v>3729</v>
      </c>
      <c r="G258" s="8" t="s">
        <v>14</v>
      </c>
      <c r="H258" s="8" t="s">
        <v>4</v>
      </c>
      <c r="I258" s="8">
        <v>15</v>
      </c>
      <c r="J258" s="9">
        <v>0.03396990740740741</v>
      </c>
    </row>
    <row r="259" spans="1:10" ht="12.75">
      <c r="A259" s="8">
        <v>108</v>
      </c>
      <c r="B259" s="8">
        <v>302</v>
      </c>
      <c r="C259" s="8" t="s">
        <v>1306</v>
      </c>
      <c r="D259" s="8" t="s">
        <v>1307</v>
      </c>
      <c r="E259" s="8" t="s">
        <v>3713</v>
      </c>
      <c r="F259" s="8" t="s">
        <v>1308</v>
      </c>
      <c r="G259" s="8" t="s">
        <v>68</v>
      </c>
      <c r="H259" s="8" t="s">
        <v>3747</v>
      </c>
      <c r="I259" s="8">
        <v>23</v>
      </c>
      <c r="J259" s="9">
        <v>0.029108796296296296</v>
      </c>
    </row>
    <row r="260" spans="1:10" ht="12.75">
      <c r="A260" s="8">
        <v>187</v>
      </c>
      <c r="B260" s="8">
        <v>141</v>
      </c>
      <c r="C260" s="8" t="s">
        <v>1306</v>
      </c>
      <c r="D260" s="8" t="s">
        <v>85</v>
      </c>
      <c r="E260" s="8" t="s">
        <v>3713</v>
      </c>
      <c r="F260" s="8" t="s">
        <v>263</v>
      </c>
      <c r="G260" s="8" t="s">
        <v>91</v>
      </c>
      <c r="H260" s="8" t="s">
        <v>3731</v>
      </c>
      <c r="I260" s="8">
        <v>37</v>
      </c>
      <c r="J260" s="9">
        <v>0.031157407407407404</v>
      </c>
    </row>
    <row r="261" spans="1:10" ht="12.75">
      <c r="A261" s="8">
        <v>202</v>
      </c>
      <c r="B261" s="8">
        <v>329</v>
      </c>
      <c r="C261" s="8" t="s">
        <v>1306</v>
      </c>
      <c r="D261" s="8" t="s">
        <v>150</v>
      </c>
      <c r="E261" s="8" t="s">
        <v>3713</v>
      </c>
      <c r="F261" s="8" t="s">
        <v>3805</v>
      </c>
      <c r="G261" s="8" t="s">
        <v>3798</v>
      </c>
      <c r="H261" s="8" t="s">
        <v>3731</v>
      </c>
      <c r="I261" s="8">
        <v>39</v>
      </c>
      <c r="J261" s="9">
        <v>0.03172453703703704</v>
      </c>
    </row>
    <row r="262" spans="1:10" ht="12.75">
      <c r="A262" s="8">
        <v>362</v>
      </c>
      <c r="B262" s="8">
        <v>224</v>
      </c>
      <c r="C262" s="8" t="s">
        <v>1791</v>
      </c>
      <c r="D262" s="8" t="s">
        <v>67</v>
      </c>
      <c r="E262" s="8" t="s">
        <v>3713</v>
      </c>
      <c r="F262" s="8" t="s">
        <v>263</v>
      </c>
      <c r="G262" s="8" t="s">
        <v>209</v>
      </c>
      <c r="H262" s="8" t="s">
        <v>3768</v>
      </c>
      <c r="I262" s="8">
        <v>2</v>
      </c>
      <c r="J262" s="9">
        <v>0.035</v>
      </c>
    </row>
    <row r="263" spans="1:10" ht="12.75">
      <c r="A263" s="8">
        <v>77</v>
      </c>
      <c r="B263" s="8">
        <v>29</v>
      </c>
      <c r="C263" s="8" t="s">
        <v>1542</v>
      </c>
      <c r="D263" s="8" t="s">
        <v>3852</v>
      </c>
      <c r="E263" s="8" t="s">
        <v>3713</v>
      </c>
      <c r="F263" s="8" t="s">
        <v>1543</v>
      </c>
      <c r="G263" s="8" t="s">
        <v>3848</v>
      </c>
      <c r="H263" s="8" t="s">
        <v>3721</v>
      </c>
      <c r="I263" s="8">
        <v>24</v>
      </c>
      <c r="J263" s="9">
        <v>0.02829861111111111</v>
      </c>
    </row>
    <row r="264" spans="1:10" ht="12.75">
      <c r="A264" s="8">
        <v>438</v>
      </c>
      <c r="B264" s="8">
        <v>149</v>
      </c>
      <c r="C264" s="8" t="s">
        <v>1877</v>
      </c>
      <c r="D264" s="8" t="s">
        <v>3800</v>
      </c>
      <c r="E264" s="8" t="s">
        <v>3713</v>
      </c>
      <c r="F264" s="8" t="s">
        <v>1537</v>
      </c>
      <c r="G264" s="8" t="s">
        <v>3806</v>
      </c>
      <c r="H264" s="8" t="s">
        <v>3747</v>
      </c>
      <c r="I264" s="8">
        <v>92</v>
      </c>
      <c r="J264" s="9">
        <v>0.038125</v>
      </c>
    </row>
    <row r="265" spans="1:10" ht="12.75">
      <c r="A265" s="8">
        <v>144</v>
      </c>
      <c r="B265" s="8">
        <v>64</v>
      </c>
      <c r="C265" s="8" t="s">
        <v>178</v>
      </c>
      <c r="D265" s="8" t="s">
        <v>179</v>
      </c>
      <c r="E265" s="8" t="s">
        <v>3713</v>
      </c>
      <c r="F265" s="8" t="s">
        <v>3754</v>
      </c>
      <c r="G265" s="8" t="s">
        <v>78</v>
      </c>
      <c r="H265" s="8" t="s">
        <v>3716</v>
      </c>
      <c r="I265" s="8">
        <v>24</v>
      </c>
      <c r="J265" s="9">
        <v>0.03012731481481481</v>
      </c>
    </row>
    <row r="266" spans="1:10" ht="12.75">
      <c r="A266" s="8">
        <v>41</v>
      </c>
      <c r="B266" s="8">
        <v>501</v>
      </c>
      <c r="C266" s="8" t="s">
        <v>1505</v>
      </c>
      <c r="D266" s="8" t="s">
        <v>3718</v>
      </c>
      <c r="E266" s="8" t="s">
        <v>3713</v>
      </c>
      <c r="F266" s="8" t="s">
        <v>109</v>
      </c>
      <c r="G266" s="8" t="s">
        <v>46</v>
      </c>
      <c r="H266" s="8" t="s">
        <v>3721</v>
      </c>
      <c r="I266" s="8">
        <v>15</v>
      </c>
      <c r="J266" s="9">
        <v>0.026932870370370367</v>
      </c>
    </row>
    <row r="267" spans="1:10" ht="12.75">
      <c r="A267" s="8">
        <v>359</v>
      </c>
      <c r="B267" s="8">
        <v>502</v>
      </c>
      <c r="C267" s="8" t="s">
        <v>1505</v>
      </c>
      <c r="D267" s="8" t="s">
        <v>57</v>
      </c>
      <c r="E267" s="8" t="s">
        <v>3713</v>
      </c>
      <c r="F267" s="8" t="s">
        <v>109</v>
      </c>
      <c r="G267" s="8" t="s">
        <v>78</v>
      </c>
      <c r="H267" s="8" t="s">
        <v>3716</v>
      </c>
      <c r="I267" s="8">
        <v>58</v>
      </c>
      <c r="J267" s="9">
        <v>0.03480324074074074</v>
      </c>
    </row>
    <row r="268" spans="1:10" ht="12.75">
      <c r="A268" s="8">
        <v>482</v>
      </c>
      <c r="B268" s="8">
        <v>500</v>
      </c>
      <c r="C268" s="8" t="s">
        <v>1505</v>
      </c>
      <c r="D268" s="8" t="s">
        <v>1777</v>
      </c>
      <c r="E268" s="8" t="s">
        <v>3713</v>
      </c>
      <c r="F268" s="8" t="s">
        <v>109</v>
      </c>
      <c r="G268" s="8" t="s">
        <v>46</v>
      </c>
      <c r="H268" s="8" t="s">
        <v>3726</v>
      </c>
      <c r="I268" s="8">
        <v>29</v>
      </c>
      <c r="J268" s="9">
        <v>0.04199074074074074</v>
      </c>
    </row>
    <row r="269" spans="1:10" ht="12.75">
      <c r="A269" s="8">
        <v>157</v>
      </c>
      <c r="B269" s="8">
        <v>87</v>
      </c>
      <c r="C269" s="8" t="s">
        <v>1316</v>
      </c>
      <c r="D269" s="8" t="s">
        <v>3842</v>
      </c>
      <c r="E269" s="8" t="s">
        <v>3713</v>
      </c>
      <c r="F269" s="8" t="s">
        <v>1182</v>
      </c>
      <c r="G269" s="8" t="s">
        <v>3830</v>
      </c>
      <c r="H269" s="8" t="s">
        <v>3731</v>
      </c>
      <c r="I269" s="8">
        <v>31</v>
      </c>
      <c r="J269" s="9">
        <v>0.030289351851851852</v>
      </c>
    </row>
    <row r="270" spans="1:10" ht="12.75">
      <c r="A270" s="8">
        <v>45</v>
      </c>
      <c r="B270" s="8">
        <v>235</v>
      </c>
      <c r="C270" s="8" t="s">
        <v>1319</v>
      </c>
      <c r="D270" s="8" t="s">
        <v>3781</v>
      </c>
      <c r="E270" s="8" t="s">
        <v>3713</v>
      </c>
      <c r="F270" s="8" t="s">
        <v>1509</v>
      </c>
      <c r="G270" s="8" t="s">
        <v>123</v>
      </c>
      <c r="H270" s="8" t="s">
        <v>3716</v>
      </c>
      <c r="I270" s="8">
        <v>3</v>
      </c>
      <c r="J270" s="9">
        <v>0.02722222222222222</v>
      </c>
    </row>
    <row r="271" spans="1:10" ht="12.75">
      <c r="A271" s="8">
        <v>222</v>
      </c>
      <c r="B271" s="8">
        <v>376</v>
      </c>
      <c r="C271" s="8" t="s">
        <v>187</v>
      </c>
      <c r="D271" s="8" t="s">
        <v>82</v>
      </c>
      <c r="E271" s="8" t="s">
        <v>3713</v>
      </c>
      <c r="F271" s="8" t="s">
        <v>3729</v>
      </c>
      <c r="G271" s="8" t="s">
        <v>188</v>
      </c>
      <c r="H271" s="8" t="s">
        <v>3807</v>
      </c>
      <c r="I271" s="8">
        <v>4</v>
      </c>
      <c r="J271" s="9">
        <v>0.03210648148148148</v>
      </c>
    </row>
    <row r="272" spans="1:10" ht="12.75">
      <c r="A272" s="8">
        <v>118</v>
      </c>
      <c r="B272" s="8">
        <v>110</v>
      </c>
      <c r="C272" s="8" t="s">
        <v>1577</v>
      </c>
      <c r="D272" s="8" t="s">
        <v>1118</v>
      </c>
      <c r="E272" s="8" t="s">
        <v>3713</v>
      </c>
      <c r="F272" s="8" t="s">
        <v>1260</v>
      </c>
      <c r="G272" s="8" t="s">
        <v>34</v>
      </c>
      <c r="H272" s="8" t="s">
        <v>3721</v>
      </c>
      <c r="I272" s="8">
        <v>29</v>
      </c>
      <c r="J272" s="9">
        <v>0.029398148148148145</v>
      </c>
    </row>
    <row r="273" spans="1:10" ht="12.75">
      <c r="A273" s="8">
        <v>299</v>
      </c>
      <c r="B273" s="8">
        <v>399</v>
      </c>
      <c r="C273" s="8" t="s">
        <v>1739</v>
      </c>
      <c r="D273" s="8" t="s">
        <v>1118</v>
      </c>
      <c r="E273" s="8" t="s">
        <v>3713</v>
      </c>
      <c r="F273" s="8" t="s">
        <v>97</v>
      </c>
      <c r="G273" s="8" t="s">
        <v>3840</v>
      </c>
      <c r="H273" s="8" t="s">
        <v>3721</v>
      </c>
      <c r="I273" s="8">
        <v>63</v>
      </c>
      <c r="J273" s="9">
        <v>0.03333333333333333</v>
      </c>
    </row>
    <row r="274" spans="1:10" ht="12.75">
      <c r="A274" s="8">
        <v>227</v>
      </c>
      <c r="B274" s="8">
        <v>238</v>
      </c>
      <c r="C274" s="8" t="s">
        <v>189</v>
      </c>
      <c r="D274" s="8" t="s">
        <v>3809</v>
      </c>
      <c r="E274" s="8" t="s">
        <v>3713</v>
      </c>
      <c r="F274" s="8" t="s">
        <v>3762</v>
      </c>
      <c r="G274" s="8" t="s">
        <v>3787</v>
      </c>
      <c r="H274" s="8" t="s">
        <v>3747</v>
      </c>
      <c r="I274" s="8">
        <v>59</v>
      </c>
      <c r="J274" s="9">
        <v>0.03228009259259259</v>
      </c>
    </row>
    <row r="275" spans="1:10" ht="12.75">
      <c r="A275" s="8">
        <v>170</v>
      </c>
      <c r="B275" s="8">
        <v>411</v>
      </c>
      <c r="C275" s="8" t="s">
        <v>1623</v>
      </c>
      <c r="D275" s="8" t="s">
        <v>3741</v>
      </c>
      <c r="E275" s="8" t="s">
        <v>3713</v>
      </c>
      <c r="F275" s="8" t="s">
        <v>1624</v>
      </c>
      <c r="G275" s="8" t="s">
        <v>3725</v>
      </c>
      <c r="H275" s="8" t="s">
        <v>3721</v>
      </c>
      <c r="I275" s="8">
        <v>39</v>
      </c>
      <c r="J275" s="9">
        <v>0.030625</v>
      </c>
    </row>
    <row r="276" spans="1:10" ht="12.75">
      <c r="A276" s="8">
        <v>277</v>
      </c>
      <c r="B276" s="8">
        <v>176</v>
      </c>
      <c r="C276" s="8" t="s">
        <v>1716</v>
      </c>
      <c r="D276" s="8" t="s">
        <v>80</v>
      </c>
      <c r="E276" s="8" t="s">
        <v>3713</v>
      </c>
      <c r="F276" s="8" t="s">
        <v>3843</v>
      </c>
      <c r="G276" s="8" t="s">
        <v>3725</v>
      </c>
      <c r="H276" s="8" t="s">
        <v>3721</v>
      </c>
      <c r="I276" s="8">
        <v>56</v>
      </c>
      <c r="J276" s="9">
        <v>0.03298611111111111</v>
      </c>
    </row>
    <row r="277" spans="1:10" ht="12.75">
      <c r="A277" s="8">
        <v>337</v>
      </c>
      <c r="B277" s="8">
        <v>461</v>
      </c>
      <c r="C277" s="8" t="s">
        <v>191</v>
      </c>
      <c r="D277" s="8" t="s">
        <v>67</v>
      </c>
      <c r="E277" s="8" t="s">
        <v>3713</v>
      </c>
      <c r="F277" s="8" t="s">
        <v>424</v>
      </c>
      <c r="G277" s="8" t="s">
        <v>78</v>
      </c>
      <c r="H277" s="8" t="s">
        <v>3716</v>
      </c>
      <c r="I277" s="8">
        <v>56</v>
      </c>
      <c r="J277" s="9">
        <v>0.034340277777777775</v>
      </c>
    </row>
    <row r="278" spans="1:10" ht="12.75">
      <c r="A278" s="8">
        <v>59</v>
      </c>
      <c r="B278" s="8">
        <v>275</v>
      </c>
      <c r="C278" s="8" t="s">
        <v>1324</v>
      </c>
      <c r="D278" s="8" t="s">
        <v>3794</v>
      </c>
      <c r="E278" s="8" t="s">
        <v>3713</v>
      </c>
      <c r="F278" s="8" t="s">
        <v>1484</v>
      </c>
      <c r="G278" s="8" t="s">
        <v>19</v>
      </c>
      <c r="H278" s="8" t="s">
        <v>3731</v>
      </c>
      <c r="I278" s="8">
        <v>10</v>
      </c>
      <c r="J278" s="9">
        <v>0.027719907407407405</v>
      </c>
    </row>
    <row r="279" spans="1:10" ht="12.75">
      <c r="A279" s="8">
        <v>31</v>
      </c>
      <c r="B279" s="8">
        <v>327</v>
      </c>
      <c r="C279" s="8" t="s">
        <v>1496</v>
      </c>
      <c r="D279" s="8" t="s">
        <v>749</v>
      </c>
      <c r="E279" s="8" t="s">
        <v>3713</v>
      </c>
      <c r="F279" s="8" t="s">
        <v>1497</v>
      </c>
      <c r="G279" s="8" t="s">
        <v>34</v>
      </c>
      <c r="H279" s="8" t="s">
        <v>3721</v>
      </c>
      <c r="I279" s="8">
        <v>11</v>
      </c>
      <c r="J279" s="9">
        <v>0.02616898148148148</v>
      </c>
    </row>
    <row r="280" spans="1:10" ht="12.75">
      <c r="A280" s="8">
        <v>94</v>
      </c>
      <c r="B280" s="8">
        <v>293</v>
      </c>
      <c r="C280" s="8" t="s">
        <v>1326</v>
      </c>
      <c r="D280" s="8" t="s">
        <v>70</v>
      </c>
      <c r="E280" s="8" t="s">
        <v>3713</v>
      </c>
      <c r="F280" s="8" t="s">
        <v>1327</v>
      </c>
      <c r="G280" s="8" t="s">
        <v>19</v>
      </c>
      <c r="H280" s="8" t="s">
        <v>3731</v>
      </c>
      <c r="I280" s="8">
        <v>19</v>
      </c>
      <c r="J280" s="9">
        <v>0.028715277777777777</v>
      </c>
    </row>
    <row r="281" spans="1:10" ht="12.75">
      <c r="A281" s="8">
        <v>345</v>
      </c>
      <c r="B281" s="8">
        <v>474</v>
      </c>
      <c r="C281" s="8" t="s">
        <v>1778</v>
      </c>
      <c r="D281" s="8" t="s">
        <v>3744</v>
      </c>
      <c r="E281" s="8" t="s">
        <v>3713</v>
      </c>
      <c r="F281" s="8" t="s">
        <v>1779</v>
      </c>
      <c r="G281" s="8" t="s">
        <v>3861</v>
      </c>
      <c r="H281" s="8" t="s">
        <v>3747</v>
      </c>
      <c r="I281" s="8">
        <v>78</v>
      </c>
      <c r="J281" s="9">
        <v>0.03453703703703703</v>
      </c>
    </row>
    <row r="282" spans="1:10" ht="12.75">
      <c r="A282" s="8">
        <v>145</v>
      </c>
      <c r="B282" s="8">
        <v>497</v>
      </c>
      <c r="C282" s="8" t="s">
        <v>1601</v>
      </c>
      <c r="D282" s="8" t="s">
        <v>1172</v>
      </c>
      <c r="E282" s="8" t="s">
        <v>3713</v>
      </c>
      <c r="F282" s="8" t="s">
        <v>1154</v>
      </c>
      <c r="G282" s="8" t="s">
        <v>100</v>
      </c>
      <c r="H282" s="8" t="s">
        <v>3736</v>
      </c>
      <c r="I282" s="8">
        <v>14</v>
      </c>
      <c r="J282" s="9">
        <v>0.03012731481481481</v>
      </c>
    </row>
    <row r="283" spans="1:10" ht="12.75">
      <c r="A283" s="8">
        <v>3</v>
      </c>
      <c r="B283" s="8">
        <v>166</v>
      </c>
      <c r="C283" s="8" t="s">
        <v>195</v>
      </c>
      <c r="D283" s="8" t="s">
        <v>150</v>
      </c>
      <c r="E283" s="8" t="s">
        <v>3713</v>
      </c>
      <c r="F283" s="8" t="s">
        <v>1466</v>
      </c>
      <c r="G283" s="8" t="s">
        <v>3798</v>
      </c>
      <c r="H283" s="8" t="s">
        <v>3731</v>
      </c>
      <c r="I283" s="8">
        <v>2</v>
      </c>
      <c r="J283" s="9">
        <v>0.02201388888888889</v>
      </c>
    </row>
    <row r="284" spans="1:10" ht="12.75">
      <c r="A284" s="8">
        <v>82</v>
      </c>
      <c r="B284" s="8">
        <v>193</v>
      </c>
      <c r="C284" s="8" t="s">
        <v>195</v>
      </c>
      <c r="D284" s="8" t="s">
        <v>3765</v>
      </c>
      <c r="E284" s="8" t="s">
        <v>3713</v>
      </c>
      <c r="F284" s="8" t="s">
        <v>1549</v>
      </c>
      <c r="G284" s="8" t="s">
        <v>61</v>
      </c>
      <c r="H284" s="8" t="s">
        <v>3716</v>
      </c>
      <c r="I284" s="8">
        <v>9</v>
      </c>
      <c r="J284" s="9">
        <v>0.028460648148148148</v>
      </c>
    </row>
    <row r="285" spans="1:10" ht="12.75">
      <c r="A285" s="8">
        <v>166</v>
      </c>
      <c r="B285" s="8">
        <v>401</v>
      </c>
      <c r="C285" s="8" t="s">
        <v>195</v>
      </c>
      <c r="D285" s="8" t="s">
        <v>1619</v>
      </c>
      <c r="E285" s="8" t="s">
        <v>3713</v>
      </c>
      <c r="F285" s="8" t="s">
        <v>275</v>
      </c>
      <c r="G285" s="8" t="s">
        <v>3735</v>
      </c>
      <c r="H285" s="8" t="s">
        <v>3736</v>
      </c>
      <c r="I285" s="8">
        <v>16</v>
      </c>
      <c r="J285" s="9">
        <v>0.030567129629629628</v>
      </c>
    </row>
    <row r="286" spans="1:10" ht="12.75">
      <c r="A286" s="8">
        <v>478</v>
      </c>
      <c r="B286" s="8">
        <v>265</v>
      </c>
      <c r="C286" s="8" t="s">
        <v>195</v>
      </c>
      <c r="D286" s="8" t="s">
        <v>3842</v>
      </c>
      <c r="E286" s="8" t="s">
        <v>3713</v>
      </c>
      <c r="F286" s="8" t="s">
        <v>1331</v>
      </c>
      <c r="G286" s="8" t="s">
        <v>3840</v>
      </c>
      <c r="H286" s="8" t="s">
        <v>3721</v>
      </c>
      <c r="I286" s="8">
        <v>84</v>
      </c>
      <c r="J286" s="9">
        <v>0.041296296296296296</v>
      </c>
    </row>
    <row r="287" spans="1:10" ht="12.75">
      <c r="A287" s="8">
        <v>74</v>
      </c>
      <c r="B287" s="8">
        <v>204</v>
      </c>
      <c r="C287" s="8" t="s">
        <v>196</v>
      </c>
      <c r="D287" s="8" t="s">
        <v>3728</v>
      </c>
      <c r="E287" s="8" t="s">
        <v>3713</v>
      </c>
      <c r="F287" s="8" t="s">
        <v>1538</v>
      </c>
      <c r="G287" s="8" t="s">
        <v>188</v>
      </c>
      <c r="H287" s="8" t="s">
        <v>3731</v>
      </c>
      <c r="I287" s="8">
        <v>14</v>
      </c>
      <c r="J287" s="9">
        <v>0.02827546296296296</v>
      </c>
    </row>
    <row r="288" spans="1:10" ht="12.75">
      <c r="A288" s="8">
        <v>243</v>
      </c>
      <c r="B288" s="8">
        <v>326</v>
      </c>
      <c r="C288" s="8" t="s">
        <v>1690</v>
      </c>
      <c r="D288" s="8" t="s">
        <v>3809</v>
      </c>
      <c r="E288" s="8" t="s">
        <v>3713</v>
      </c>
      <c r="F288" s="8" t="s">
        <v>1691</v>
      </c>
      <c r="G288" s="8" t="s">
        <v>78</v>
      </c>
      <c r="H288" s="8" t="s">
        <v>3716</v>
      </c>
      <c r="I288" s="8">
        <v>38</v>
      </c>
      <c r="J288" s="9">
        <v>0.03253472222222222</v>
      </c>
    </row>
    <row r="289" spans="1:10" ht="12.75">
      <c r="A289" s="8">
        <v>220</v>
      </c>
      <c r="B289" s="8">
        <v>264</v>
      </c>
      <c r="C289" s="8" t="s">
        <v>1338</v>
      </c>
      <c r="D289" s="8" t="s">
        <v>75</v>
      </c>
      <c r="E289" s="8" t="s">
        <v>3713</v>
      </c>
      <c r="F289" s="8" t="s">
        <v>169</v>
      </c>
      <c r="G289" s="8" t="s">
        <v>3792</v>
      </c>
      <c r="H289" s="8" t="s">
        <v>4</v>
      </c>
      <c r="I289" s="8">
        <v>8</v>
      </c>
      <c r="J289" s="9">
        <v>0.032060185185185185</v>
      </c>
    </row>
    <row r="290" spans="1:10" ht="12.75">
      <c r="A290" s="8">
        <v>2</v>
      </c>
      <c r="B290" s="8">
        <v>17</v>
      </c>
      <c r="C290" s="8" t="s">
        <v>1462</v>
      </c>
      <c r="D290" s="8" t="s">
        <v>1463</v>
      </c>
      <c r="E290" s="8" t="s">
        <v>1464</v>
      </c>
      <c r="F290" s="8" t="s">
        <v>1465</v>
      </c>
      <c r="G290" s="8" t="s">
        <v>3740</v>
      </c>
      <c r="H290" s="8" t="s">
        <v>3721</v>
      </c>
      <c r="I290" s="8">
        <v>1</v>
      </c>
      <c r="J290" s="9">
        <v>0.02167824074074074</v>
      </c>
    </row>
    <row r="291" spans="1:10" ht="12.75">
      <c r="A291" s="8">
        <v>87</v>
      </c>
      <c r="B291" s="8">
        <v>450</v>
      </c>
      <c r="C291" s="8" t="s">
        <v>1553</v>
      </c>
      <c r="D291" s="8" t="s">
        <v>3749</v>
      </c>
      <c r="E291" s="8" t="s">
        <v>3713</v>
      </c>
      <c r="F291" s="8" t="s">
        <v>1554</v>
      </c>
      <c r="G291" s="8" t="s">
        <v>3861</v>
      </c>
      <c r="H291" s="8" t="s">
        <v>3747</v>
      </c>
      <c r="I291" s="8">
        <v>20</v>
      </c>
      <c r="J291" s="9">
        <v>0.028599537037037034</v>
      </c>
    </row>
    <row r="292" spans="1:10" ht="12.75">
      <c r="A292" s="8">
        <v>367</v>
      </c>
      <c r="B292" s="8">
        <v>18</v>
      </c>
      <c r="C292" s="8" t="s">
        <v>1796</v>
      </c>
      <c r="D292" s="8" t="s">
        <v>3718</v>
      </c>
      <c r="E292" s="8" t="s">
        <v>3713</v>
      </c>
      <c r="F292" s="8" t="s">
        <v>1797</v>
      </c>
      <c r="G292" s="8" t="s">
        <v>3725</v>
      </c>
      <c r="H292" s="8" t="s">
        <v>3721</v>
      </c>
      <c r="I292" s="8">
        <v>73</v>
      </c>
      <c r="J292" s="9">
        <v>0.03511574074074074</v>
      </c>
    </row>
    <row r="293" spans="1:10" ht="12.75">
      <c r="A293" s="8">
        <v>20</v>
      </c>
      <c r="B293" s="8">
        <v>305</v>
      </c>
      <c r="C293" s="8" t="s">
        <v>199</v>
      </c>
      <c r="D293" s="8" t="s">
        <v>36</v>
      </c>
      <c r="E293" s="8" t="s">
        <v>3713</v>
      </c>
      <c r="F293" s="8" t="s">
        <v>1484</v>
      </c>
      <c r="G293" s="8" t="s">
        <v>3840</v>
      </c>
      <c r="H293" s="8" t="s">
        <v>3721</v>
      </c>
      <c r="I293" s="8">
        <v>8</v>
      </c>
      <c r="J293" s="9">
        <v>0.02571759259259259</v>
      </c>
    </row>
    <row r="294" spans="1:10" ht="12.75">
      <c r="A294" s="8">
        <v>240</v>
      </c>
      <c r="B294" s="8">
        <v>1</v>
      </c>
      <c r="C294" s="8" t="s">
        <v>1685</v>
      </c>
      <c r="D294" s="8" t="s">
        <v>1219</v>
      </c>
      <c r="E294" s="8" t="s">
        <v>3713</v>
      </c>
      <c r="F294" s="8" t="s">
        <v>1686</v>
      </c>
      <c r="G294" s="8" t="s">
        <v>43</v>
      </c>
      <c r="H294" s="8" t="s">
        <v>4</v>
      </c>
      <c r="I294" s="8">
        <v>11</v>
      </c>
      <c r="J294" s="9">
        <v>0.032511574074074075</v>
      </c>
    </row>
    <row r="295" spans="1:10" ht="12.75">
      <c r="A295" s="8">
        <v>64</v>
      </c>
      <c r="B295" s="8">
        <v>479</v>
      </c>
      <c r="C295" s="8" t="s">
        <v>1526</v>
      </c>
      <c r="D295" s="8" t="s">
        <v>3741</v>
      </c>
      <c r="E295" s="8" t="s">
        <v>3713</v>
      </c>
      <c r="F295" s="8" t="s">
        <v>263</v>
      </c>
      <c r="G295" s="8" t="s">
        <v>3735</v>
      </c>
      <c r="H295" s="8" t="s">
        <v>3736</v>
      </c>
      <c r="I295" s="8">
        <v>5</v>
      </c>
      <c r="J295" s="9">
        <v>0.02804398148148148</v>
      </c>
    </row>
    <row r="296" spans="1:10" ht="12.75">
      <c r="A296" s="8">
        <v>439</v>
      </c>
      <c r="B296" s="8">
        <v>163</v>
      </c>
      <c r="C296" s="8" t="s">
        <v>1878</v>
      </c>
      <c r="D296" s="8" t="s">
        <v>155</v>
      </c>
      <c r="E296" s="8" t="s">
        <v>3713</v>
      </c>
      <c r="F296" s="8" t="s">
        <v>1537</v>
      </c>
      <c r="G296" s="8" t="s">
        <v>3751</v>
      </c>
      <c r="H296" s="8" t="s">
        <v>3716</v>
      </c>
      <c r="I296" s="8">
        <v>76</v>
      </c>
      <c r="J296" s="9">
        <v>0.03813657407407407</v>
      </c>
    </row>
    <row r="297" spans="1:10" ht="12.75">
      <c r="A297" s="8">
        <v>164</v>
      </c>
      <c r="B297" s="8">
        <v>130</v>
      </c>
      <c r="C297" s="8" t="s">
        <v>1616</v>
      </c>
      <c r="D297" s="8" t="s">
        <v>3741</v>
      </c>
      <c r="E297" s="8" t="s">
        <v>3713</v>
      </c>
      <c r="F297" s="8" t="s">
        <v>1617</v>
      </c>
      <c r="G297" s="8" t="s">
        <v>3776</v>
      </c>
      <c r="H297" s="8" t="s">
        <v>3731</v>
      </c>
      <c r="I297" s="8">
        <v>34</v>
      </c>
      <c r="J297" s="9">
        <v>0.03054398148148148</v>
      </c>
    </row>
    <row r="298" spans="1:10" ht="12.75">
      <c r="A298" s="8">
        <v>132</v>
      </c>
      <c r="B298" s="8">
        <v>273</v>
      </c>
      <c r="C298" s="8" t="s">
        <v>1589</v>
      </c>
      <c r="D298" s="8" t="s">
        <v>3718</v>
      </c>
      <c r="E298" s="8" t="s">
        <v>3713</v>
      </c>
      <c r="F298" s="8" t="s">
        <v>3758</v>
      </c>
      <c r="G298" s="8" t="s">
        <v>111</v>
      </c>
      <c r="H298" s="8" t="s">
        <v>3721</v>
      </c>
      <c r="I298" s="8">
        <v>33</v>
      </c>
      <c r="J298" s="9">
        <v>0.029791666666666664</v>
      </c>
    </row>
    <row r="299" spans="1:10" ht="12.75">
      <c r="A299" s="8">
        <v>215</v>
      </c>
      <c r="B299" s="8">
        <v>12</v>
      </c>
      <c r="C299" s="8" t="s">
        <v>1339</v>
      </c>
      <c r="D299" s="8" t="s">
        <v>3778</v>
      </c>
      <c r="E299" s="8" t="s">
        <v>3713</v>
      </c>
      <c r="F299" s="8" t="s">
        <v>71</v>
      </c>
      <c r="G299" s="8" t="s">
        <v>3802</v>
      </c>
      <c r="H299" s="8" t="s">
        <v>3731</v>
      </c>
      <c r="I299" s="8">
        <v>44</v>
      </c>
      <c r="J299" s="9">
        <v>0.03201388888888889</v>
      </c>
    </row>
    <row r="300" spans="1:10" ht="12.75">
      <c r="A300" s="8">
        <v>62</v>
      </c>
      <c r="B300" s="8">
        <v>186</v>
      </c>
      <c r="C300" s="8" t="s">
        <v>202</v>
      </c>
      <c r="D300" s="8" t="s">
        <v>3778</v>
      </c>
      <c r="E300" s="8" t="s">
        <v>3713</v>
      </c>
      <c r="F300" s="8" t="s">
        <v>1525</v>
      </c>
      <c r="G300" s="8" t="s">
        <v>3848</v>
      </c>
      <c r="H300" s="8" t="s">
        <v>3721</v>
      </c>
      <c r="I300" s="8">
        <v>20</v>
      </c>
      <c r="J300" s="9">
        <v>0.02787037037037037</v>
      </c>
    </row>
    <row r="301" spans="1:10" ht="12.75">
      <c r="A301" s="8">
        <v>36</v>
      </c>
      <c r="B301" s="8">
        <v>225</v>
      </c>
      <c r="C301" s="8" t="s">
        <v>204</v>
      </c>
      <c r="D301" s="8" t="s">
        <v>3800</v>
      </c>
      <c r="E301" s="8" t="s">
        <v>3713</v>
      </c>
      <c r="F301" s="8" t="s">
        <v>205</v>
      </c>
      <c r="G301" s="8" t="s">
        <v>3806</v>
      </c>
      <c r="H301" s="8" t="s">
        <v>3747</v>
      </c>
      <c r="I301" s="8">
        <v>9</v>
      </c>
      <c r="J301" s="9">
        <v>0.026712962962962963</v>
      </c>
    </row>
    <row r="302" spans="1:10" ht="12.75">
      <c r="A302" s="8">
        <v>191</v>
      </c>
      <c r="B302" s="8">
        <v>226</v>
      </c>
      <c r="C302" s="8" t="s">
        <v>204</v>
      </c>
      <c r="D302" s="8" t="s">
        <v>70</v>
      </c>
      <c r="E302" s="8" t="s">
        <v>3713</v>
      </c>
      <c r="F302" s="8" t="s">
        <v>1182</v>
      </c>
      <c r="G302" s="8" t="s">
        <v>54</v>
      </c>
      <c r="H302" s="8" t="s">
        <v>3716</v>
      </c>
      <c r="I302" s="8">
        <v>33</v>
      </c>
      <c r="J302" s="9">
        <v>0.03141203703703704</v>
      </c>
    </row>
    <row r="303" spans="1:10" ht="12.75">
      <c r="A303" s="8">
        <v>469</v>
      </c>
      <c r="B303" s="8">
        <v>217</v>
      </c>
      <c r="C303" s="8" t="s">
        <v>207</v>
      </c>
      <c r="D303" s="8" t="s">
        <v>125</v>
      </c>
      <c r="E303" s="8" t="s">
        <v>3713</v>
      </c>
      <c r="F303" s="8" t="s">
        <v>424</v>
      </c>
      <c r="G303" s="8" t="s">
        <v>209</v>
      </c>
      <c r="H303" s="8" t="s">
        <v>3768</v>
      </c>
      <c r="I303" s="8">
        <v>5</v>
      </c>
      <c r="J303" s="9">
        <v>0.040138888888888884</v>
      </c>
    </row>
    <row r="304" spans="1:10" ht="12.75">
      <c r="A304" s="8">
        <v>311</v>
      </c>
      <c r="B304" s="8">
        <v>416</v>
      </c>
      <c r="C304" s="8" t="s">
        <v>1749</v>
      </c>
      <c r="D304" s="8" t="s">
        <v>3778</v>
      </c>
      <c r="E304" s="8" t="s">
        <v>3713</v>
      </c>
      <c r="F304" s="8" t="s">
        <v>1750</v>
      </c>
      <c r="G304" s="8" t="s">
        <v>3840</v>
      </c>
      <c r="H304" s="8" t="s">
        <v>3721</v>
      </c>
      <c r="I304" s="8">
        <v>65</v>
      </c>
      <c r="J304" s="9">
        <v>0.03387731481481481</v>
      </c>
    </row>
    <row r="305" spans="1:10" ht="12.75">
      <c r="A305" s="8">
        <v>34</v>
      </c>
      <c r="B305" s="8">
        <v>80</v>
      </c>
      <c r="C305" s="8" t="s">
        <v>1499</v>
      </c>
      <c r="D305" s="8" t="s">
        <v>36</v>
      </c>
      <c r="E305" s="8" t="s">
        <v>3713</v>
      </c>
      <c r="F305" s="8" t="s">
        <v>1500</v>
      </c>
      <c r="G305" s="8" t="s">
        <v>3848</v>
      </c>
      <c r="H305" s="8" t="s">
        <v>3721</v>
      </c>
      <c r="I305" s="8">
        <v>13</v>
      </c>
      <c r="J305" s="9">
        <v>0.026493055555555554</v>
      </c>
    </row>
    <row r="306" spans="1:10" ht="12.75">
      <c r="A306" s="8">
        <v>112</v>
      </c>
      <c r="B306" s="8">
        <v>49</v>
      </c>
      <c r="C306" s="8" t="s">
        <v>1572</v>
      </c>
      <c r="D306" s="8" t="s">
        <v>168</v>
      </c>
      <c r="E306" s="8" t="s">
        <v>3713</v>
      </c>
      <c r="F306" s="8" t="s">
        <v>109</v>
      </c>
      <c r="G306" s="8" t="s">
        <v>78</v>
      </c>
      <c r="H306" s="8" t="s">
        <v>3716</v>
      </c>
      <c r="I306" s="8">
        <v>19</v>
      </c>
      <c r="J306" s="9">
        <v>0.02917824074074074</v>
      </c>
    </row>
    <row r="307" spans="1:10" ht="12.75">
      <c r="A307" s="8">
        <v>184</v>
      </c>
      <c r="B307" s="8">
        <v>108</v>
      </c>
      <c r="C307" s="8" t="s">
        <v>1342</v>
      </c>
      <c r="D307" s="8" t="s">
        <v>179</v>
      </c>
      <c r="E307" s="8" t="s">
        <v>3713</v>
      </c>
      <c r="F307" s="8" t="s">
        <v>1213</v>
      </c>
      <c r="G307" s="8" t="s">
        <v>3787</v>
      </c>
      <c r="H307" s="8" t="s">
        <v>3747</v>
      </c>
      <c r="I307" s="8">
        <v>47</v>
      </c>
      <c r="J307" s="9">
        <v>0.031041666666666665</v>
      </c>
    </row>
    <row r="308" spans="1:10" ht="12.75">
      <c r="A308" s="8">
        <v>116</v>
      </c>
      <c r="B308" s="8">
        <v>363</v>
      </c>
      <c r="C308" s="8" t="s">
        <v>210</v>
      </c>
      <c r="D308" s="8" t="s">
        <v>48</v>
      </c>
      <c r="E308" s="8" t="s">
        <v>3713</v>
      </c>
      <c r="F308" s="8" t="s">
        <v>3864</v>
      </c>
      <c r="G308" s="8" t="s">
        <v>3806</v>
      </c>
      <c r="H308" s="8" t="s">
        <v>3747</v>
      </c>
      <c r="I308" s="8">
        <v>26</v>
      </c>
      <c r="J308" s="9">
        <v>0.0293287037037037</v>
      </c>
    </row>
    <row r="309" spans="1:10" ht="12.75">
      <c r="A309" s="8">
        <v>500</v>
      </c>
      <c r="B309" s="8">
        <v>364</v>
      </c>
      <c r="C309" s="8" t="s">
        <v>210</v>
      </c>
      <c r="D309" s="8" t="s">
        <v>3781</v>
      </c>
      <c r="E309" s="8" t="s">
        <v>3713</v>
      </c>
      <c r="F309" s="8" t="s">
        <v>3864</v>
      </c>
      <c r="G309" s="8" t="s">
        <v>3767</v>
      </c>
      <c r="H309" s="8" t="s">
        <v>3768</v>
      </c>
      <c r="I309" s="8">
        <v>6</v>
      </c>
      <c r="J309" s="9">
        <v>0.045439814814814815</v>
      </c>
    </row>
    <row r="310" spans="1:10" ht="12.75">
      <c r="A310" s="8">
        <v>67</v>
      </c>
      <c r="B310" s="8">
        <v>198</v>
      </c>
      <c r="C310" s="8" t="s">
        <v>1344</v>
      </c>
      <c r="D310" s="8" t="s">
        <v>3842</v>
      </c>
      <c r="E310" s="8" t="s">
        <v>3713</v>
      </c>
      <c r="F310" s="8" t="s">
        <v>51</v>
      </c>
      <c r="G310" s="8" t="s">
        <v>25</v>
      </c>
      <c r="H310" s="8" t="s">
        <v>3747</v>
      </c>
      <c r="I310" s="8">
        <v>17</v>
      </c>
      <c r="J310" s="9">
        <v>0.028078703703703703</v>
      </c>
    </row>
    <row r="311" spans="1:10" ht="12.75">
      <c r="A311" s="8">
        <v>340</v>
      </c>
      <c r="B311" s="8">
        <v>194</v>
      </c>
      <c r="C311" s="8" t="s">
        <v>1344</v>
      </c>
      <c r="D311" s="8" t="s">
        <v>3738</v>
      </c>
      <c r="E311" s="8" t="s">
        <v>3713</v>
      </c>
      <c r="F311" s="8" t="s">
        <v>51</v>
      </c>
      <c r="G311" s="8" t="s">
        <v>123</v>
      </c>
      <c r="H311" s="8" t="s">
        <v>10</v>
      </c>
      <c r="I311" s="8">
        <v>2</v>
      </c>
      <c r="J311" s="9">
        <v>0.03436342592592592</v>
      </c>
    </row>
    <row r="312" spans="1:10" ht="12.75">
      <c r="A312" s="8">
        <v>420</v>
      </c>
      <c r="B312" s="8">
        <v>494</v>
      </c>
      <c r="C312" s="8" t="s">
        <v>211</v>
      </c>
      <c r="D312" s="8" t="s">
        <v>3832</v>
      </c>
      <c r="E312" s="8" t="s">
        <v>3713</v>
      </c>
      <c r="F312" s="8" t="s">
        <v>3729</v>
      </c>
      <c r="G312" s="8" t="s">
        <v>111</v>
      </c>
      <c r="H312" s="8" t="s">
        <v>3721</v>
      </c>
      <c r="I312" s="8">
        <v>80</v>
      </c>
      <c r="J312" s="9">
        <v>0.037384259259259256</v>
      </c>
    </row>
    <row r="313" spans="1:10" ht="12.75">
      <c r="A313" s="8">
        <v>503</v>
      </c>
      <c r="B313" s="8">
        <v>467</v>
      </c>
      <c r="C313" s="8" t="s">
        <v>1345</v>
      </c>
      <c r="D313" s="8" t="s">
        <v>1346</v>
      </c>
      <c r="E313" s="8" t="s">
        <v>3713</v>
      </c>
      <c r="F313" s="8" t="s">
        <v>51</v>
      </c>
      <c r="G313" s="8" t="s">
        <v>1347</v>
      </c>
      <c r="H313" s="8" t="s">
        <v>3768</v>
      </c>
      <c r="I313" s="8">
        <v>7</v>
      </c>
      <c r="J313" s="9">
        <v>0.045625</v>
      </c>
    </row>
    <row r="314" spans="1:10" ht="12.75">
      <c r="A314" s="8">
        <v>19</v>
      </c>
      <c r="B314" s="8">
        <v>269</v>
      </c>
      <c r="C314" s="8" t="s">
        <v>1482</v>
      </c>
      <c r="D314" s="8" t="s">
        <v>1</v>
      </c>
      <c r="E314" s="8" t="s">
        <v>3713</v>
      </c>
      <c r="F314" s="8" t="s">
        <v>1483</v>
      </c>
      <c r="G314" s="8" t="s">
        <v>3725</v>
      </c>
      <c r="H314" s="8" t="s">
        <v>3721</v>
      </c>
      <c r="I314" s="8">
        <v>7</v>
      </c>
      <c r="J314" s="9">
        <v>0.025694444444444443</v>
      </c>
    </row>
    <row r="315" spans="1:10" ht="12.75">
      <c r="A315" s="8">
        <v>53</v>
      </c>
      <c r="B315" s="8">
        <v>35</v>
      </c>
      <c r="C315" s="8" t="s">
        <v>1513</v>
      </c>
      <c r="D315" s="8" t="s">
        <v>3857</v>
      </c>
      <c r="E315" s="8" t="s">
        <v>3713</v>
      </c>
      <c r="F315" s="8" t="s">
        <v>1514</v>
      </c>
      <c r="G315" s="8" t="s">
        <v>3806</v>
      </c>
      <c r="H315" s="8" t="s">
        <v>3747</v>
      </c>
      <c r="I315" s="8">
        <v>15</v>
      </c>
      <c r="J315" s="9">
        <v>0.027430555555555555</v>
      </c>
    </row>
    <row r="316" spans="1:10" ht="12.75">
      <c r="A316" s="8">
        <v>196</v>
      </c>
      <c r="B316" s="8">
        <v>388</v>
      </c>
      <c r="C316" s="8" t="s">
        <v>216</v>
      </c>
      <c r="D316" s="8" t="s">
        <v>3800</v>
      </c>
      <c r="E316" s="8" t="s">
        <v>3713</v>
      </c>
      <c r="F316" s="8" t="s">
        <v>1207</v>
      </c>
      <c r="G316" s="8" t="s">
        <v>3820</v>
      </c>
      <c r="H316" s="8" t="s">
        <v>3747</v>
      </c>
      <c r="I316" s="8">
        <v>50</v>
      </c>
      <c r="J316" s="9">
        <v>0.0315625</v>
      </c>
    </row>
    <row r="317" spans="1:10" ht="12.75">
      <c r="A317" s="8">
        <v>129</v>
      </c>
      <c r="B317" s="8">
        <v>60</v>
      </c>
      <c r="C317" s="8" t="s">
        <v>218</v>
      </c>
      <c r="D317" s="8" t="s">
        <v>85</v>
      </c>
      <c r="E317" s="8" t="s">
        <v>3713</v>
      </c>
      <c r="F317" s="8" t="s">
        <v>219</v>
      </c>
      <c r="G317" s="8" t="s">
        <v>3830</v>
      </c>
      <c r="H317" s="8" t="s">
        <v>3731</v>
      </c>
      <c r="I317" s="8">
        <v>26</v>
      </c>
      <c r="J317" s="9">
        <v>0.029652777777777778</v>
      </c>
    </row>
    <row r="318" spans="1:10" ht="12.75">
      <c r="A318" s="8">
        <v>244</v>
      </c>
      <c r="B318" s="8">
        <v>25</v>
      </c>
      <c r="C318" s="8" t="s">
        <v>1692</v>
      </c>
      <c r="D318" s="8" t="s">
        <v>3832</v>
      </c>
      <c r="E318" s="8" t="s">
        <v>3713</v>
      </c>
      <c r="F318" s="8" t="s">
        <v>3779</v>
      </c>
      <c r="G318" s="8" t="s">
        <v>188</v>
      </c>
      <c r="H318" s="8" t="s">
        <v>3731</v>
      </c>
      <c r="I318" s="8">
        <v>51</v>
      </c>
      <c r="J318" s="9">
        <v>0.03259259259259259</v>
      </c>
    </row>
    <row r="319" spans="1:10" ht="12.75">
      <c r="A319" s="8">
        <v>97</v>
      </c>
      <c r="B319" s="8">
        <v>20</v>
      </c>
      <c r="C319" s="8" t="s">
        <v>1559</v>
      </c>
      <c r="D319" s="8" t="s">
        <v>134</v>
      </c>
      <c r="E319" s="8" t="s">
        <v>3713</v>
      </c>
      <c r="F319" s="8" t="s">
        <v>1560</v>
      </c>
      <c r="G319" s="8" t="s">
        <v>3763</v>
      </c>
      <c r="H319" s="8" t="s">
        <v>3716</v>
      </c>
      <c r="I319" s="8">
        <v>14</v>
      </c>
      <c r="J319" s="9">
        <v>0.02880787037037037</v>
      </c>
    </row>
    <row r="320" spans="1:10" ht="12.75">
      <c r="A320" s="8">
        <v>348</v>
      </c>
      <c r="B320" s="8">
        <v>445</v>
      </c>
      <c r="C320" s="8" t="s">
        <v>1782</v>
      </c>
      <c r="D320" s="8" t="s">
        <v>1172</v>
      </c>
      <c r="E320" s="8" t="s">
        <v>3713</v>
      </c>
      <c r="F320" s="8" t="s">
        <v>122</v>
      </c>
      <c r="G320" s="8" t="s">
        <v>3848</v>
      </c>
      <c r="H320" s="8" t="s">
        <v>3721</v>
      </c>
      <c r="I320" s="8">
        <v>72</v>
      </c>
      <c r="J320" s="9">
        <v>0.03456018518518519</v>
      </c>
    </row>
    <row r="321" spans="1:10" ht="12.75">
      <c r="A321" s="8">
        <v>396</v>
      </c>
      <c r="B321" s="8">
        <v>426</v>
      </c>
      <c r="C321" s="8" t="s">
        <v>1824</v>
      </c>
      <c r="D321" s="8" t="s">
        <v>104</v>
      </c>
      <c r="E321" s="8" t="s">
        <v>3713</v>
      </c>
      <c r="F321" s="8" t="s">
        <v>97</v>
      </c>
      <c r="G321" s="8" t="s">
        <v>170</v>
      </c>
      <c r="H321" s="8" t="s">
        <v>3716</v>
      </c>
      <c r="I321" s="8">
        <v>64</v>
      </c>
      <c r="J321" s="9">
        <v>0.036446759259259255</v>
      </c>
    </row>
    <row r="322" spans="1:10" ht="12.75">
      <c r="A322" s="8">
        <v>158</v>
      </c>
      <c r="B322" s="8">
        <v>39</v>
      </c>
      <c r="C322" s="8" t="s">
        <v>1352</v>
      </c>
      <c r="D322" s="8" t="s">
        <v>3842</v>
      </c>
      <c r="E322" s="8" t="s">
        <v>3713</v>
      </c>
      <c r="F322" s="8" t="s">
        <v>1353</v>
      </c>
      <c r="G322" s="8" t="s">
        <v>19</v>
      </c>
      <c r="H322" s="8" t="s">
        <v>3731</v>
      </c>
      <c r="I322" s="8">
        <v>32</v>
      </c>
      <c r="J322" s="9">
        <v>0.030300925925925926</v>
      </c>
    </row>
    <row r="323" spans="1:10" ht="12.75">
      <c r="A323" s="8">
        <v>156</v>
      </c>
      <c r="B323" s="8">
        <v>92</v>
      </c>
      <c r="C323" s="8" t="s">
        <v>1611</v>
      </c>
      <c r="D323" s="8" t="s">
        <v>3842</v>
      </c>
      <c r="E323" s="8" t="s">
        <v>3713</v>
      </c>
      <c r="F323" s="8" t="s">
        <v>1612</v>
      </c>
      <c r="G323" s="8" t="s">
        <v>3776</v>
      </c>
      <c r="H323" s="8" t="s">
        <v>3731</v>
      </c>
      <c r="I323" s="8">
        <v>30</v>
      </c>
      <c r="J323" s="9">
        <v>0.0302662037037037</v>
      </c>
    </row>
    <row r="324" spans="1:10" ht="12.75">
      <c r="A324" s="8">
        <v>48</v>
      </c>
      <c r="B324" s="8">
        <v>140</v>
      </c>
      <c r="C324" s="8" t="s">
        <v>223</v>
      </c>
      <c r="D324" s="8" t="s">
        <v>224</v>
      </c>
      <c r="E324" s="8" t="s">
        <v>3713</v>
      </c>
      <c r="F324" s="8" t="s">
        <v>3729</v>
      </c>
      <c r="G324" s="8" t="s">
        <v>31</v>
      </c>
      <c r="H324" s="8" t="s">
        <v>3726</v>
      </c>
      <c r="I324" s="8">
        <v>3</v>
      </c>
      <c r="J324" s="9">
        <v>0.027291666666666665</v>
      </c>
    </row>
    <row r="325" spans="1:10" ht="12.75">
      <c r="A325" s="8">
        <v>47</v>
      </c>
      <c r="B325" s="8">
        <v>362</v>
      </c>
      <c r="C325" s="8" t="s">
        <v>225</v>
      </c>
      <c r="D325" s="8" t="s">
        <v>1510</v>
      </c>
      <c r="E325" s="8" t="s">
        <v>3713</v>
      </c>
      <c r="F325" s="8" t="s">
        <v>73</v>
      </c>
      <c r="G325" s="8" t="s">
        <v>198</v>
      </c>
      <c r="H325" s="8" t="s">
        <v>3747</v>
      </c>
      <c r="I325" s="8">
        <v>12</v>
      </c>
      <c r="J325" s="9">
        <v>0.027256944444444445</v>
      </c>
    </row>
    <row r="326" spans="1:10" ht="12.75">
      <c r="A326" s="8">
        <v>146</v>
      </c>
      <c r="B326" s="8">
        <v>434</v>
      </c>
      <c r="C326" s="8" t="s">
        <v>225</v>
      </c>
      <c r="D326" s="8" t="s">
        <v>3718</v>
      </c>
      <c r="E326" s="8" t="s">
        <v>3713</v>
      </c>
      <c r="F326" s="8" t="s">
        <v>71</v>
      </c>
      <c r="G326" s="8" t="s">
        <v>3830</v>
      </c>
      <c r="H326" s="8" t="s">
        <v>3731</v>
      </c>
      <c r="I326" s="8">
        <v>28</v>
      </c>
      <c r="J326" s="9">
        <v>0.03013888888888889</v>
      </c>
    </row>
    <row r="327" spans="1:10" ht="12.75">
      <c r="A327" s="8">
        <v>357</v>
      </c>
      <c r="B327" s="8">
        <v>52</v>
      </c>
      <c r="C327" s="8" t="s">
        <v>1788</v>
      </c>
      <c r="D327" s="8" t="s">
        <v>3809</v>
      </c>
      <c r="E327" s="8" t="s">
        <v>3713</v>
      </c>
      <c r="F327" s="8" t="s">
        <v>3829</v>
      </c>
      <c r="G327" s="8" t="s">
        <v>3751</v>
      </c>
      <c r="H327" s="8" t="s">
        <v>3716</v>
      </c>
      <c r="I327" s="8">
        <v>57</v>
      </c>
      <c r="J327" s="9">
        <v>0.03478009259259259</v>
      </c>
    </row>
    <row r="328" spans="1:10" ht="12.75">
      <c r="A328" s="8">
        <v>102</v>
      </c>
      <c r="B328" s="8">
        <v>255</v>
      </c>
      <c r="C328" s="8" t="s">
        <v>1566</v>
      </c>
      <c r="D328" s="8" t="s">
        <v>1567</v>
      </c>
      <c r="E328" s="8" t="s">
        <v>3713</v>
      </c>
      <c r="F328" s="8" t="s">
        <v>263</v>
      </c>
      <c r="G328" s="8" t="s">
        <v>123</v>
      </c>
      <c r="H328" s="8" t="s">
        <v>3716</v>
      </c>
      <c r="I328" s="8">
        <v>16</v>
      </c>
      <c r="J328" s="9">
        <v>0.02892361111111111</v>
      </c>
    </row>
    <row r="329" spans="1:10" ht="12.75">
      <c r="A329" s="8">
        <v>373</v>
      </c>
      <c r="B329" s="8">
        <v>97</v>
      </c>
      <c r="C329" s="8" t="s">
        <v>1566</v>
      </c>
      <c r="D329" s="8" t="s">
        <v>3850</v>
      </c>
      <c r="E329" s="8" t="s">
        <v>3713</v>
      </c>
      <c r="F329" s="8" t="s">
        <v>1450</v>
      </c>
      <c r="G329" s="8" t="s">
        <v>3820</v>
      </c>
      <c r="H329" s="8" t="s">
        <v>3747</v>
      </c>
      <c r="I329" s="8">
        <v>84</v>
      </c>
      <c r="J329" s="9">
        <v>0.03540509259259259</v>
      </c>
    </row>
    <row r="330" spans="1:10" ht="12.75">
      <c r="A330" s="8">
        <v>328</v>
      </c>
      <c r="B330" s="8">
        <v>468</v>
      </c>
      <c r="C330" s="8" t="s">
        <v>226</v>
      </c>
      <c r="D330" s="8" t="s">
        <v>3718</v>
      </c>
      <c r="E330" s="8" t="s">
        <v>3713</v>
      </c>
      <c r="F330" s="8" t="s">
        <v>3795</v>
      </c>
      <c r="G330" s="8" t="s">
        <v>3725</v>
      </c>
      <c r="H330" s="8" t="s">
        <v>3721</v>
      </c>
      <c r="I330" s="8">
        <v>68</v>
      </c>
      <c r="J330" s="9">
        <v>0.034166666666666665</v>
      </c>
    </row>
    <row r="331" spans="1:10" ht="12.75">
      <c r="A331" s="8">
        <v>395</v>
      </c>
      <c r="B331" s="8">
        <v>307</v>
      </c>
      <c r="C331" s="8" t="s">
        <v>1823</v>
      </c>
      <c r="D331" s="8" t="s">
        <v>224</v>
      </c>
      <c r="E331" s="8" t="s">
        <v>3713</v>
      </c>
      <c r="F331" s="8" t="s">
        <v>176</v>
      </c>
      <c r="G331" s="8" t="s">
        <v>3848</v>
      </c>
      <c r="H331" s="8" t="s">
        <v>3726</v>
      </c>
      <c r="I331" s="8">
        <v>16</v>
      </c>
      <c r="J331" s="9">
        <v>0.03643518518518518</v>
      </c>
    </row>
    <row r="332" spans="1:10" ht="12.75">
      <c r="A332" s="8">
        <v>493</v>
      </c>
      <c r="B332" s="8">
        <v>491</v>
      </c>
      <c r="C332" s="8" t="s">
        <v>1930</v>
      </c>
      <c r="D332" s="8" t="s">
        <v>3852</v>
      </c>
      <c r="E332" s="8" t="s">
        <v>3713</v>
      </c>
      <c r="F332" s="8" t="s">
        <v>1797</v>
      </c>
      <c r="G332" s="8" t="s">
        <v>3798</v>
      </c>
      <c r="H332" s="8" t="s">
        <v>3731</v>
      </c>
      <c r="I332" s="8">
        <v>105</v>
      </c>
      <c r="J332" s="9">
        <v>0.04341435185185185</v>
      </c>
    </row>
    <row r="333" spans="1:10" ht="12.75">
      <c r="A333" s="8">
        <v>305</v>
      </c>
      <c r="B333" s="8">
        <v>212</v>
      </c>
      <c r="C333" s="8" t="s">
        <v>1744</v>
      </c>
      <c r="D333" s="8" t="s">
        <v>3744</v>
      </c>
      <c r="E333" s="8" t="s">
        <v>3713</v>
      </c>
      <c r="F333" s="8" t="s">
        <v>263</v>
      </c>
      <c r="G333" s="8" t="s">
        <v>3787</v>
      </c>
      <c r="H333" s="8" t="s">
        <v>3747</v>
      </c>
      <c r="I333" s="8">
        <v>75</v>
      </c>
      <c r="J333" s="9">
        <v>0.03361111111111111</v>
      </c>
    </row>
    <row r="334" spans="1:10" ht="12.75">
      <c r="A334" s="8">
        <v>238</v>
      </c>
      <c r="B334" s="8">
        <v>178</v>
      </c>
      <c r="C334" s="8" t="s">
        <v>227</v>
      </c>
      <c r="D334" s="8" t="s">
        <v>3765</v>
      </c>
      <c r="E334" s="8" t="s">
        <v>3713</v>
      </c>
      <c r="F334" s="8" t="s">
        <v>3762</v>
      </c>
      <c r="G334" s="8" t="s">
        <v>123</v>
      </c>
      <c r="H334" s="8" t="s">
        <v>3716</v>
      </c>
      <c r="I334" s="8">
        <v>37</v>
      </c>
      <c r="J334" s="9">
        <v>0.03248842592592593</v>
      </c>
    </row>
    <row r="335" spans="1:10" ht="12.75">
      <c r="A335" s="8">
        <v>42</v>
      </c>
      <c r="B335" s="8">
        <v>251</v>
      </c>
      <c r="C335" s="8" t="s">
        <v>1506</v>
      </c>
      <c r="D335" s="8" t="s">
        <v>27</v>
      </c>
      <c r="E335" s="8" t="s">
        <v>3713</v>
      </c>
      <c r="F335" s="8" t="s">
        <v>1217</v>
      </c>
      <c r="G335" s="8" t="s">
        <v>3848</v>
      </c>
      <c r="H335" s="8" t="s">
        <v>3721</v>
      </c>
      <c r="I335" s="8">
        <v>16</v>
      </c>
      <c r="J335" s="9">
        <v>0.026944444444444444</v>
      </c>
    </row>
    <row r="336" spans="1:10" ht="12.75">
      <c r="A336" s="8">
        <v>339</v>
      </c>
      <c r="B336" s="8">
        <v>179</v>
      </c>
      <c r="C336" s="8" t="s">
        <v>228</v>
      </c>
      <c r="D336" s="8" t="s">
        <v>229</v>
      </c>
      <c r="E336" s="8" t="s">
        <v>3713</v>
      </c>
      <c r="F336" s="8" t="s">
        <v>1772</v>
      </c>
      <c r="G336" s="8" t="s">
        <v>123</v>
      </c>
      <c r="H336" s="8" t="s">
        <v>10</v>
      </c>
      <c r="I336" s="8">
        <v>1</v>
      </c>
      <c r="J336" s="9">
        <v>0.03435185185185185</v>
      </c>
    </row>
    <row r="337" spans="1:10" ht="12.75">
      <c r="A337" s="8">
        <v>422</v>
      </c>
      <c r="B337" s="8">
        <v>180</v>
      </c>
      <c r="C337" s="8" t="s">
        <v>228</v>
      </c>
      <c r="D337" s="8" t="s">
        <v>3778</v>
      </c>
      <c r="E337" s="8" t="s">
        <v>3713</v>
      </c>
      <c r="F337" s="8" t="s">
        <v>1864</v>
      </c>
      <c r="G337" s="8" t="s">
        <v>3715</v>
      </c>
      <c r="H337" s="8" t="s">
        <v>3716</v>
      </c>
      <c r="I337" s="8">
        <v>69</v>
      </c>
      <c r="J337" s="9">
        <v>0.03765046296296296</v>
      </c>
    </row>
    <row r="338" spans="1:10" ht="12.75">
      <c r="A338" s="8">
        <v>286</v>
      </c>
      <c r="B338" s="8">
        <v>260</v>
      </c>
      <c r="C338" s="8" t="s">
        <v>1729</v>
      </c>
      <c r="D338" s="8" t="s">
        <v>1172</v>
      </c>
      <c r="E338" s="8" t="s">
        <v>3713</v>
      </c>
      <c r="F338" s="8" t="s">
        <v>3754</v>
      </c>
      <c r="G338" s="8" t="s">
        <v>3735</v>
      </c>
      <c r="H338" s="8" t="s">
        <v>3736</v>
      </c>
      <c r="I338" s="8">
        <v>22</v>
      </c>
      <c r="J338" s="9">
        <v>0.03310185185185185</v>
      </c>
    </row>
    <row r="339" spans="1:10" ht="12.75">
      <c r="A339" s="8">
        <v>379</v>
      </c>
      <c r="B339" s="8">
        <v>466</v>
      </c>
      <c r="C339" s="8" t="s">
        <v>1804</v>
      </c>
      <c r="D339" s="8" t="s">
        <v>33</v>
      </c>
      <c r="E339" s="8" t="s">
        <v>3713</v>
      </c>
      <c r="F339" s="8" t="s">
        <v>450</v>
      </c>
      <c r="G339" s="8" t="s">
        <v>3720</v>
      </c>
      <c r="H339" s="8" t="s">
        <v>3731</v>
      </c>
      <c r="I339" s="8">
        <v>82</v>
      </c>
      <c r="J339" s="9">
        <v>0.03565972222222222</v>
      </c>
    </row>
    <row r="340" spans="1:10" ht="12.75">
      <c r="A340" s="8">
        <v>499</v>
      </c>
      <c r="B340" s="8">
        <v>430</v>
      </c>
      <c r="C340" s="8" t="s">
        <v>1361</v>
      </c>
      <c r="D340" s="8" t="s">
        <v>69</v>
      </c>
      <c r="E340" s="8" t="s">
        <v>3713</v>
      </c>
      <c r="F340" s="8" t="s">
        <v>1937</v>
      </c>
      <c r="G340" s="8" t="s">
        <v>19</v>
      </c>
      <c r="H340" s="8" t="s">
        <v>3731</v>
      </c>
      <c r="I340" s="8">
        <v>107</v>
      </c>
      <c r="J340" s="9">
        <v>0.045335648148148146</v>
      </c>
    </row>
    <row r="341" spans="1:10" ht="12.75">
      <c r="A341" s="8">
        <v>72</v>
      </c>
      <c r="B341" s="8">
        <v>408</v>
      </c>
      <c r="C341" s="8" t="s">
        <v>1363</v>
      </c>
      <c r="D341" s="8" t="s">
        <v>330</v>
      </c>
      <c r="E341" s="8" t="s">
        <v>3713</v>
      </c>
      <c r="F341" s="8" t="s">
        <v>1535</v>
      </c>
      <c r="G341" s="8" t="s">
        <v>3730</v>
      </c>
      <c r="H341" s="8" t="s">
        <v>3726</v>
      </c>
      <c r="I341" s="8">
        <v>4</v>
      </c>
      <c r="J341" s="9">
        <v>0.028217592592592593</v>
      </c>
    </row>
    <row r="342" spans="1:10" ht="12.75">
      <c r="A342" s="8">
        <v>35</v>
      </c>
      <c r="B342" s="8">
        <v>367</v>
      </c>
      <c r="C342" s="8" t="s">
        <v>1501</v>
      </c>
      <c r="D342" s="8" t="s">
        <v>104</v>
      </c>
      <c r="E342" s="8" t="s">
        <v>3713</v>
      </c>
      <c r="F342" s="8" t="s">
        <v>1195</v>
      </c>
      <c r="G342" s="8" t="s">
        <v>198</v>
      </c>
      <c r="H342" s="8" t="s">
        <v>3747</v>
      </c>
      <c r="I342" s="8">
        <v>8</v>
      </c>
      <c r="J342" s="9">
        <v>0.026574074074074073</v>
      </c>
    </row>
    <row r="343" spans="1:10" ht="12.75">
      <c r="A343" s="8">
        <v>46</v>
      </c>
      <c r="B343" s="8">
        <v>368</v>
      </c>
      <c r="C343" s="8" t="s">
        <v>1501</v>
      </c>
      <c r="D343" s="8" t="s">
        <v>314</v>
      </c>
      <c r="E343" s="8" t="s">
        <v>3713</v>
      </c>
      <c r="F343" s="8" t="s">
        <v>1195</v>
      </c>
      <c r="G343" s="8" t="s">
        <v>3735</v>
      </c>
      <c r="H343" s="8" t="s">
        <v>3736</v>
      </c>
      <c r="I343" s="8">
        <v>2</v>
      </c>
      <c r="J343" s="9">
        <v>0.027256944444444445</v>
      </c>
    </row>
    <row r="344" spans="1:10" ht="12.75">
      <c r="A344" s="8">
        <v>324</v>
      </c>
      <c r="B344" s="8">
        <v>385</v>
      </c>
      <c r="C344" s="8" t="s">
        <v>233</v>
      </c>
      <c r="D344" s="8" t="s">
        <v>3809</v>
      </c>
      <c r="E344" s="8" t="s">
        <v>3713</v>
      </c>
      <c r="F344" s="8" t="s">
        <v>2</v>
      </c>
      <c r="G344" s="8" t="s">
        <v>3</v>
      </c>
      <c r="H344" s="8" t="s">
        <v>4</v>
      </c>
      <c r="I344" s="8">
        <v>16</v>
      </c>
      <c r="J344" s="9">
        <v>0.03409722222222222</v>
      </c>
    </row>
    <row r="345" spans="1:10" ht="12.75">
      <c r="A345" s="8">
        <v>459</v>
      </c>
      <c r="B345" s="8">
        <v>120</v>
      </c>
      <c r="C345" s="8" t="s">
        <v>1901</v>
      </c>
      <c r="D345" s="8" t="s">
        <v>309</v>
      </c>
      <c r="E345" s="8" t="s">
        <v>3713</v>
      </c>
      <c r="F345" s="8" t="s">
        <v>3754</v>
      </c>
      <c r="G345" s="8" t="s">
        <v>3814</v>
      </c>
      <c r="H345" s="8" t="s">
        <v>3736</v>
      </c>
      <c r="I345" s="8">
        <v>33</v>
      </c>
      <c r="J345" s="9">
        <v>0.03930555555555555</v>
      </c>
    </row>
    <row r="346" spans="1:10" ht="12.75">
      <c r="A346" s="8">
        <v>185</v>
      </c>
      <c r="B346" s="8">
        <v>187</v>
      </c>
      <c r="C346" s="8" t="s">
        <v>234</v>
      </c>
      <c r="D346" s="8" t="s">
        <v>235</v>
      </c>
      <c r="E346" s="8" t="s">
        <v>3713</v>
      </c>
      <c r="F346" s="8" t="s">
        <v>3734</v>
      </c>
      <c r="G346" s="8" t="s">
        <v>3759</v>
      </c>
      <c r="H346" s="8" t="s">
        <v>3716</v>
      </c>
      <c r="I346" s="8">
        <v>30</v>
      </c>
      <c r="J346" s="9">
        <v>0.031064814814814812</v>
      </c>
    </row>
    <row r="347" spans="1:10" ht="12.75">
      <c r="A347" s="8">
        <v>223</v>
      </c>
      <c r="B347" s="8">
        <v>250</v>
      </c>
      <c r="C347" s="8" t="s">
        <v>1673</v>
      </c>
      <c r="D347" s="8" t="s">
        <v>70</v>
      </c>
      <c r="E347" s="8" t="s">
        <v>3713</v>
      </c>
      <c r="F347" s="8" t="s">
        <v>1217</v>
      </c>
      <c r="G347" s="8" t="s">
        <v>34</v>
      </c>
      <c r="H347" s="8" t="s">
        <v>3721</v>
      </c>
      <c r="I347" s="8">
        <v>48</v>
      </c>
      <c r="J347" s="9">
        <v>0.03217592592592593</v>
      </c>
    </row>
    <row r="348" spans="1:10" ht="12.75">
      <c r="A348" s="8">
        <v>8</v>
      </c>
      <c r="B348" s="8">
        <v>286</v>
      </c>
      <c r="C348" s="8" t="s">
        <v>1473</v>
      </c>
      <c r="D348" s="8" t="s">
        <v>3778</v>
      </c>
      <c r="E348" s="8" t="s">
        <v>3713</v>
      </c>
      <c r="F348" s="8" t="s">
        <v>1474</v>
      </c>
      <c r="G348" s="8" t="s">
        <v>139</v>
      </c>
      <c r="H348" s="8" t="s">
        <v>3747</v>
      </c>
      <c r="I348" s="8">
        <v>1</v>
      </c>
      <c r="J348" s="9">
        <v>0.02335648148148148</v>
      </c>
    </row>
    <row r="349" spans="1:10" ht="12.75">
      <c r="A349" s="8">
        <v>369</v>
      </c>
      <c r="B349" s="8">
        <v>320</v>
      </c>
      <c r="C349" s="8" t="s">
        <v>1798</v>
      </c>
      <c r="D349" s="8" t="s">
        <v>3718</v>
      </c>
      <c r="E349" s="8" t="s">
        <v>3713</v>
      </c>
      <c r="F349" s="8" t="s">
        <v>97</v>
      </c>
      <c r="G349" s="8" t="s">
        <v>34</v>
      </c>
      <c r="H349" s="8" t="s">
        <v>3721</v>
      </c>
      <c r="I349" s="8">
        <v>74</v>
      </c>
      <c r="J349" s="9">
        <v>0.035138888888888886</v>
      </c>
    </row>
    <row r="350" spans="1:10" ht="12.75">
      <c r="A350" s="8">
        <v>483</v>
      </c>
      <c r="B350" s="8">
        <v>27</v>
      </c>
      <c r="C350" s="8" t="s">
        <v>1920</v>
      </c>
      <c r="D350" s="8" t="s">
        <v>3809</v>
      </c>
      <c r="E350" s="8" t="s">
        <v>3713</v>
      </c>
      <c r="F350" s="8" t="s">
        <v>1760</v>
      </c>
      <c r="G350" s="8" t="s">
        <v>3715</v>
      </c>
      <c r="H350" s="8" t="s">
        <v>3716</v>
      </c>
      <c r="I350" s="8">
        <v>82</v>
      </c>
      <c r="J350" s="9">
        <v>0.04199074074074074</v>
      </c>
    </row>
    <row r="351" spans="1:10" ht="12.75">
      <c r="A351" s="8">
        <v>331</v>
      </c>
      <c r="B351" s="8">
        <v>294</v>
      </c>
      <c r="C351" s="8" t="s">
        <v>1369</v>
      </c>
      <c r="D351" s="8" t="s">
        <v>3778</v>
      </c>
      <c r="E351" s="8" t="s">
        <v>3713</v>
      </c>
      <c r="F351" s="8" t="s">
        <v>3714</v>
      </c>
      <c r="G351" s="8" t="s">
        <v>170</v>
      </c>
      <c r="H351" s="8" t="s">
        <v>3716</v>
      </c>
      <c r="I351" s="8">
        <v>53</v>
      </c>
      <c r="J351" s="9">
        <v>0.03425925925925926</v>
      </c>
    </row>
    <row r="352" spans="1:10" ht="12.75">
      <c r="A352" s="8">
        <v>401</v>
      </c>
      <c r="B352" s="8">
        <v>409</v>
      </c>
      <c r="C352" s="8" t="s">
        <v>1828</v>
      </c>
      <c r="D352" s="8" t="s">
        <v>3800</v>
      </c>
      <c r="E352" s="8" t="s">
        <v>3713</v>
      </c>
      <c r="F352" s="8" t="s">
        <v>65</v>
      </c>
      <c r="G352" s="8" t="s">
        <v>3830</v>
      </c>
      <c r="H352" s="8" t="s">
        <v>3731</v>
      </c>
      <c r="I352" s="8">
        <v>87</v>
      </c>
      <c r="J352" s="9">
        <v>0.03670138888888889</v>
      </c>
    </row>
    <row r="353" spans="1:10" ht="12.75">
      <c r="A353" s="8">
        <v>452</v>
      </c>
      <c r="B353" s="8">
        <v>114</v>
      </c>
      <c r="C353" s="8" t="s">
        <v>1894</v>
      </c>
      <c r="D353" s="8" t="s">
        <v>3800</v>
      </c>
      <c r="E353" s="8" t="s">
        <v>3713</v>
      </c>
      <c r="F353" s="8" t="s">
        <v>3754</v>
      </c>
      <c r="G353" s="8" t="s">
        <v>139</v>
      </c>
      <c r="H353" s="8" t="s">
        <v>3747</v>
      </c>
      <c r="I353" s="8">
        <v>94</v>
      </c>
      <c r="J353" s="9">
        <v>0.03899305555555555</v>
      </c>
    </row>
    <row r="354" spans="1:10" ht="12.75">
      <c r="A354" s="8">
        <v>152</v>
      </c>
      <c r="B354" s="8">
        <v>470</v>
      </c>
      <c r="C354" s="8" t="s">
        <v>1605</v>
      </c>
      <c r="D354" s="8" t="s">
        <v>3728</v>
      </c>
      <c r="E354" s="8" t="s">
        <v>3713</v>
      </c>
      <c r="F354" s="8" t="s">
        <v>3729</v>
      </c>
      <c r="G354" s="8" t="s">
        <v>22</v>
      </c>
      <c r="H354" s="8" t="s">
        <v>3747</v>
      </c>
      <c r="I354" s="8">
        <v>39</v>
      </c>
      <c r="J354" s="9">
        <v>0.030196759259259257</v>
      </c>
    </row>
    <row r="355" spans="1:10" ht="12.75">
      <c r="A355" s="8">
        <v>267</v>
      </c>
      <c r="B355" s="8">
        <v>124</v>
      </c>
      <c r="C355" s="8" t="s">
        <v>1711</v>
      </c>
      <c r="D355" s="8" t="s">
        <v>3845</v>
      </c>
      <c r="E355" s="8" t="s">
        <v>3713</v>
      </c>
      <c r="F355" s="8" t="s">
        <v>1610</v>
      </c>
      <c r="G355" s="8" t="s">
        <v>3806</v>
      </c>
      <c r="H355" s="8" t="s">
        <v>3747</v>
      </c>
      <c r="I355" s="8">
        <v>66</v>
      </c>
      <c r="J355" s="9">
        <v>0.032893518518518516</v>
      </c>
    </row>
    <row r="356" spans="1:10" ht="12.75">
      <c r="A356" s="8">
        <v>384</v>
      </c>
      <c r="B356" s="8">
        <v>437</v>
      </c>
      <c r="C356" s="8" t="s">
        <v>1811</v>
      </c>
      <c r="D356" s="8" t="s">
        <v>63</v>
      </c>
      <c r="E356" s="8" t="s">
        <v>3713</v>
      </c>
      <c r="F356" s="8" t="s">
        <v>872</v>
      </c>
      <c r="G356" s="8" t="s">
        <v>3730</v>
      </c>
      <c r="H356" s="8" t="s">
        <v>3731</v>
      </c>
      <c r="I356" s="8">
        <v>83</v>
      </c>
      <c r="J356" s="9">
        <v>0.03585648148148148</v>
      </c>
    </row>
    <row r="357" spans="1:10" ht="12.75">
      <c r="A357" s="8">
        <v>353</v>
      </c>
      <c r="B357" s="8">
        <v>94</v>
      </c>
      <c r="C357" s="8" t="s">
        <v>1785</v>
      </c>
      <c r="D357" s="8" t="s">
        <v>3794</v>
      </c>
      <c r="E357" s="8" t="s">
        <v>3713</v>
      </c>
      <c r="F357" s="8" t="s">
        <v>1786</v>
      </c>
      <c r="G357" s="8" t="s">
        <v>3798</v>
      </c>
      <c r="H357" s="8" t="s">
        <v>3731</v>
      </c>
      <c r="I357" s="8">
        <v>76</v>
      </c>
      <c r="J357" s="9">
        <v>0.03467592592592592</v>
      </c>
    </row>
    <row r="358" spans="1:10" ht="12.75">
      <c r="A358" s="8">
        <v>49</v>
      </c>
      <c r="B358" s="8">
        <v>139</v>
      </c>
      <c r="C358" s="8" t="s">
        <v>247</v>
      </c>
      <c r="D358" s="8" t="s">
        <v>3774</v>
      </c>
      <c r="E358" s="8" t="s">
        <v>3713</v>
      </c>
      <c r="F358" s="8" t="s">
        <v>3729</v>
      </c>
      <c r="G358" s="8" t="s">
        <v>34</v>
      </c>
      <c r="H358" s="8" t="s">
        <v>3721</v>
      </c>
      <c r="I358" s="8">
        <v>19</v>
      </c>
      <c r="J358" s="9">
        <v>0.02730324074074074</v>
      </c>
    </row>
    <row r="359" spans="1:10" ht="12.75">
      <c r="A359" s="8">
        <v>117</v>
      </c>
      <c r="B359" s="8">
        <v>137</v>
      </c>
      <c r="C359" s="8" t="s">
        <v>247</v>
      </c>
      <c r="D359" s="8" t="s">
        <v>3836</v>
      </c>
      <c r="E359" s="8" t="s">
        <v>3713</v>
      </c>
      <c r="F359" s="8" t="s">
        <v>3729</v>
      </c>
      <c r="G359" s="8" t="s">
        <v>25</v>
      </c>
      <c r="H359" s="8" t="s">
        <v>3747</v>
      </c>
      <c r="I359" s="8">
        <v>27</v>
      </c>
      <c r="J359" s="9">
        <v>0.029363425925925925</v>
      </c>
    </row>
    <row r="360" spans="1:10" ht="12.75">
      <c r="A360" s="8">
        <v>461</v>
      </c>
      <c r="B360" s="8">
        <v>183</v>
      </c>
      <c r="C360" s="8" t="s">
        <v>1902</v>
      </c>
      <c r="D360" s="8" t="s">
        <v>1903</v>
      </c>
      <c r="E360" s="8" t="s">
        <v>3713</v>
      </c>
      <c r="F360" s="8" t="s">
        <v>1182</v>
      </c>
      <c r="G360" s="8" t="s">
        <v>139</v>
      </c>
      <c r="H360" s="8" t="s">
        <v>3807</v>
      </c>
      <c r="I360" s="8">
        <v>14</v>
      </c>
      <c r="J360" s="9">
        <v>0.039629629629629626</v>
      </c>
    </row>
    <row r="361" spans="1:10" ht="12.75">
      <c r="A361" s="8">
        <v>430</v>
      </c>
      <c r="B361" s="8">
        <v>432</v>
      </c>
      <c r="C361" s="8" t="s">
        <v>1870</v>
      </c>
      <c r="D361" s="8" t="s">
        <v>3778</v>
      </c>
      <c r="E361" s="8" t="s">
        <v>3713</v>
      </c>
      <c r="F361" s="8" t="s">
        <v>109</v>
      </c>
      <c r="G361" s="8" t="s">
        <v>3792</v>
      </c>
      <c r="H361" s="8" t="s">
        <v>4</v>
      </c>
      <c r="I361" s="8">
        <v>26</v>
      </c>
      <c r="J361" s="9">
        <v>0.03785879629629629</v>
      </c>
    </row>
    <row r="362" spans="1:10" ht="12.75">
      <c r="A362" s="8">
        <v>377</v>
      </c>
      <c r="B362" s="8">
        <v>202</v>
      </c>
      <c r="C362" s="8" t="s">
        <v>1802</v>
      </c>
      <c r="D362" s="8" t="s">
        <v>3800</v>
      </c>
      <c r="E362" s="8" t="s">
        <v>3713</v>
      </c>
      <c r="F362" s="8" t="s">
        <v>176</v>
      </c>
      <c r="G362" s="8" t="s">
        <v>123</v>
      </c>
      <c r="H362" s="8" t="s">
        <v>3716</v>
      </c>
      <c r="I362" s="8">
        <v>60</v>
      </c>
      <c r="J362" s="9">
        <v>0.03556712962962963</v>
      </c>
    </row>
    <row r="363" spans="1:10" ht="12.75">
      <c r="A363" s="8">
        <v>209</v>
      </c>
      <c r="B363" s="8">
        <v>211</v>
      </c>
      <c r="C363" s="8" t="s">
        <v>1661</v>
      </c>
      <c r="D363" s="8" t="s">
        <v>3794</v>
      </c>
      <c r="E363" s="8" t="s">
        <v>3713</v>
      </c>
      <c r="F363" s="8" t="s">
        <v>109</v>
      </c>
      <c r="G363" s="8" t="s">
        <v>3861</v>
      </c>
      <c r="H363" s="8" t="s">
        <v>3747</v>
      </c>
      <c r="I363" s="8">
        <v>55</v>
      </c>
      <c r="J363" s="9">
        <v>0.03190972222222222</v>
      </c>
    </row>
    <row r="364" spans="1:10" ht="12.75">
      <c r="A364" s="8">
        <v>263</v>
      </c>
      <c r="B364" s="8">
        <v>78</v>
      </c>
      <c r="C364" s="8" t="s">
        <v>1372</v>
      </c>
      <c r="D364" s="8" t="s">
        <v>63</v>
      </c>
      <c r="E364" s="8" t="s">
        <v>3713</v>
      </c>
      <c r="F364" s="8" t="s">
        <v>71</v>
      </c>
      <c r="G364" s="8" t="s">
        <v>19</v>
      </c>
      <c r="H364" s="8" t="s">
        <v>3731</v>
      </c>
      <c r="I364" s="8">
        <v>58</v>
      </c>
      <c r="J364" s="9">
        <v>0.032824074074074075</v>
      </c>
    </row>
    <row r="365" spans="1:10" ht="12.75">
      <c r="A365" s="8">
        <v>421</v>
      </c>
      <c r="B365" s="8">
        <v>471</v>
      </c>
      <c r="C365" s="8" t="s">
        <v>1863</v>
      </c>
      <c r="D365" s="8" t="s">
        <v>85</v>
      </c>
      <c r="E365" s="8" t="s">
        <v>3713</v>
      </c>
      <c r="F365" s="8" t="s">
        <v>3779</v>
      </c>
      <c r="G365" s="8" t="s">
        <v>3730</v>
      </c>
      <c r="H365" s="8" t="s">
        <v>3731</v>
      </c>
      <c r="I365" s="8">
        <v>94</v>
      </c>
      <c r="J365" s="9">
        <v>0.037488425925925925</v>
      </c>
    </row>
    <row r="366" spans="1:10" ht="12.75">
      <c r="A366" s="8">
        <v>290</v>
      </c>
      <c r="B366" s="8">
        <v>475</v>
      </c>
      <c r="C366" s="8" t="s">
        <v>1373</v>
      </c>
      <c r="D366" s="8" t="s">
        <v>3850</v>
      </c>
      <c r="E366" s="8" t="s">
        <v>3713</v>
      </c>
      <c r="F366" s="8" t="s">
        <v>1733</v>
      </c>
      <c r="G366" s="8" t="s">
        <v>3776</v>
      </c>
      <c r="H366" s="8" t="s">
        <v>3731</v>
      </c>
      <c r="I366" s="8">
        <v>59</v>
      </c>
      <c r="J366" s="9">
        <v>0.033171296296296296</v>
      </c>
    </row>
    <row r="367" spans="1:10" ht="12.75">
      <c r="A367" s="8">
        <v>13</v>
      </c>
      <c r="B367" s="8">
        <v>131</v>
      </c>
      <c r="C367" s="8" t="s">
        <v>1374</v>
      </c>
      <c r="D367" s="8" t="s">
        <v>3728</v>
      </c>
      <c r="E367" s="8" t="s">
        <v>3713</v>
      </c>
      <c r="F367" s="8" t="s">
        <v>1479</v>
      </c>
      <c r="G367" s="8" t="s">
        <v>91</v>
      </c>
      <c r="H367" s="8" t="s">
        <v>3731</v>
      </c>
      <c r="I367" s="8">
        <v>5</v>
      </c>
      <c r="J367" s="9">
        <v>0.024872685185185185</v>
      </c>
    </row>
    <row r="368" spans="1:10" ht="12.75">
      <c r="A368" s="8">
        <v>234</v>
      </c>
      <c r="B368" s="8">
        <v>208</v>
      </c>
      <c r="C368" s="8" t="s">
        <v>1681</v>
      </c>
      <c r="D368" s="8" t="s">
        <v>3744</v>
      </c>
      <c r="E368" s="8" t="s">
        <v>3713</v>
      </c>
      <c r="F368" s="8" t="s">
        <v>1682</v>
      </c>
      <c r="G368" s="8" t="s">
        <v>3861</v>
      </c>
      <c r="H368" s="8" t="s">
        <v>3747</v>
      </c>
      <c r="I368" s="8">
        <v>60</v>
      </c>
      <c r="J368" s="9">
        <v>0.032372685185185185</v>
      </c>
    </row>
    <row r="369" spans="1:10" ht="12.75">
      <c r="A369" s="8">
        <v>315</v>
      </c>
      <c r="B369" s="8">
        <v>214</v>
      </c>
      <c r="C369" s="8" t="s">
        <v>1752</v>
      </c>
      <c r="D369" s="8" t="s">
        <v>3778</v>
      </c>
      <c r="E369" s="8" t="s">
        <v>3713</v>
      </c>
      <c r="F369" s="8" t="s">
        <v>520</v>
      </c>
      <c r="G369" s="8" t="s">
        <v>3798</v>
      </c>
      <c r="H369" s="8" t="s">
        <v>3731</v>
      </c>
      <c r="I369" s="8">
        <v>65</v>
      </c>
      <c r="J369" s="9">
        <v>0.03391203703703703</v>
      </c>
    </row>
    <row r="370" spans="1:10" ht="12.75">
      <c r="A370" s="8">
        <v>28</v>
      </c>
      <c r="B370" s="8">
        <v>295</v>
      </c>
      <c r="C370" s="8" t="s">
        <v>1494</v>
      </c>
      <c r="D370" s="8" t="s">
        <v>41</v>
      </c>
      <c r="E370" s="8" t="s">
        <v>3713</v>
      </c>
      <c r="F370" s="8" t="s">
        <v>1495</v>
      </c>
      <c r="G370" s="8" t="s">
        <v>139</v>
      </c>
      <c r="H370" s="8" t="s">
        <v>3747</v>
      </c>
      <c r="I370" s="8">
        <v>6</v>
      </c>
      <c r="J370" s="9">
        <v>0.026064814814814815</v>
      </c>
    </row>
    <row r="371" spans="1:10" ht="12.75">
      <c r="A371" s="8">
        <v>10</v>
      </c>
      <c r="B371" s="8">
        <v>308</v>
      </c>
      <c r="C371" s="8" t="s">
        <v>1380</v>
      </c>
      <c r="D371" s="8" t="s">
        <v>104</v>
      </c>
      <c r="E371" s="8" t="s">
        <v>3713</v>
      </c>
      <c r="F371" s="8" t="s">
        <v>1476</v>
      </c>
      <c r="G371" s="8" t="s">
        <v>3787</v>
      </c>
      <c r="H371" s="8" t="s">
        <v>3747</v>
      </c>
      <c r="I371" s="8">
        <v>3</v>
      </c>
      <c r="J371" s="9">
        <v>0.02421296296296296</v>
      </c>
    </row>
    <row r="372" spans="1:10" ht="12.75">
      <c r="A372" s="8">
        <v>169</v>
      </c>
      <c r="B372" s="8">
        <v>366</v>
      </c>
      <c r="C372" s="8" t="s">
        <v>1621</v>
      </c>
      <c r="D372" s="8" t="s">
        <v>3852</v>
      </c>
      <c r="E372" s="8" t="s">
        <v>3713</v>
      </c>
      <c r="F372" s="8" t="s">
        <v>1622</v>
      </c>
      <c r="G372" s="8" t="s">
        <v>111</v>
      </c>
      <c r="H372" s="8" t="s">
        <v>3721</v>
      </c>
      <c r="I372" s="8">
        <v>38</v>
      </c>
      <c r="J372" s="9">
        <v>0.03060185185185185</v>
      </c>
    </row>
    <row r="373" spans="1:10" ht="12.75">
      <c r="A373" s="8">
        <v>61</v>
      </c>
      <c r="B373" s="8">
        <v>421</v>
      </c>
      <c r="C373" s="8" t="s">
        <v>1523</v>
      </c>
      <c r="D373" s="8" t="s">
        <v>3850</v>
      </c>
      <c r="E373" s="8" t="s">
        <v>3713</v>
      </c>
      <c r="F373" s="8" t="s">
        <v>1524</v>
      </c>
      <c r="G373" s="8" t="s">
        <v>54</v>
      </c>
      <c r="H373" s="8" t="s">
        <v>3716</v>
      </c>
      <c r="I373" s="8">
        <v>6</v>
      </c>
      <c r="J373" s="9">
        <v>0.02778935185185185</v>
      </c>
    </row>
    <row r="374" spans="1:10" ht="12.75">
      <c r="A374" s="8">
        <v>309</v>
      </c>
      <c r="B374" s="8">
        <v>415</v>
      </c>
      <c r="C374" s="8" t="s">
        <v>1381</v>
      </c>
      <c r="D374" s="8" t="s">
        <v>3774</v>
      </c>
      <c r="E374" s="8" t="s">
        <v>3713</v>
      </c>
      <c r="F374" s="8" t="s">
        <v>1382</v>
      </c>
      <c r="G374" s="8" t="s">
        <v>3776</v>
      </c>
      <c r="H374" s="8" t="s">
        <v>3731</v>
      </c>
      <c r="I374" s="8">
        <v>64</v>
      </c>
      <c r="J374" s="9">
        <v>0.03369212962962963</v>
      </c>
    </row>
    <row r="375" spans="1:10" ht="12.75">
      <c r="A375" s="8">
        <v>442</v>
      </c>
      <c r="B375" s="8">
        <v>190</v>
      </c>
      <c r="C375" s="8" t="s">
        <v>1881</v>
      </c>
      <c r="D375" s="8" t="s">
        <v>1882</v>
      </c>
      <c r="E375" s="8" t="s">
        <v>3713</v>
      </c>
      <c r="F375" s="8" t="s">
        <v>118</v>
      </c>
      <c r="G375" s="8" t="s">
        <v>111</v>
      </c>
      <c r="H375" s="8" t="s">
        <v>3726</v>
      </c>
      <c r="I375" s="8">
        <v>19</v>
      </c>
      <c r="J375" s="9">
        <v>0.03836805555555555</v>
      </c>
    </row>
    <row r="376" spans="1:10" ht="12.75">
      <c r="A376" s="8">
        <v>133</v>
      </c>
      <c r="B376" s="8">
        <v>203</v>
      </c>
      <c r="C376" s="8" t="s">
        <v>1590</v>
      </c>
      <c r="D376" s="8" t="s">
        <v>3749</v>
      </c>
      <c r="E376" s="8" t="s">
        <v>3713</v>
      </c>
      <c r="F376" s="8" t="s">
        <v>151</v>
      </c>
      <c r="G376" s="8" t="s">
        <v>170</v>
      </c>
      <c r="H376" s="8" t="s">
        <v>3716</v>
      </c>
      <c r="I376" s="8">
        <v>22</v>
      </c>
      <c r="J376" s="9">
        <v>0.029884259259259256</v>
      </c>
    </row>
    <row r="377" spans="1:10" ht="12.75">
      <c r="A377" s="8">
        <v>386</v>
      </c>
      <c r="B377" s="8">
        <v>438</v>
      </c>
      <c r="C377" s="8" t="s">
        <v>256</v>
      </c>
      <c r="D377" s="8" t="s">
        <v>257</v>
      </c>
      <c r="E377" s="8" t="s">
        <v>3713</v>
      </c>
      <c r="F377" s="8" t="s">
        <v>258</v>
      </c>
      <c r="G377" s="8" t="s">
        <v>19</v>
      </c>
      <c r="H377" s="8" t="s">
        <v>3726</v>
      </c>
      <c r="I377" s="8">
        <v>15</v>
      </c>
      <c r="J377" s="9">
        <v>0.03587962962962963</v>
      </c>
    </row>
    <row r="378" spans="1:10" ht="12.75">
      <c r="A378" s="8">
        <v>89</v>
      </c>
      <c r="B378" s="8">
        <v>6</v>
      </c>
      <c r="C378" s="8" t="s">
        <v>259</v>
      </c>
      <c r="D378" s="8" t="s">
        <v>67</v>
      </c>
      <c r="E378" s="8" t="s">
        <v>3713</v>
      </c>
      <c r="F378" s="8" t="s">
        <v>1195</v>
      </c>
      <c r="G378" s="8" t="s">
        <v>3772</v>
      </c>
      <c r="H378" s="8" t="s">
        <v>3716</v>
      </c>
      <c r="I378" s="8">
        <v>12</v>
      </c>
      <c r="J378" s="9">
        <v>0.028611111111111108</v>
      </c>
    </row>
    <row r="379" spans="1:10" ht="12.75">
      <c r="A379" s="8">
        <v>389</v>
      </c>
      <c r="B379" s="8">
        <v>232</v>
      </c>
      <c r="C379" s="8" t="s">
        <v>1814</v>
      </c>
      <c r="D379" s="8" t="s">
        <v>3842</v>
      </c>
      <c r="E379" s="8" t="s">
        <v>3713</v>
      </c>
      <c r="F379" s="8" t="s">
        <v>128</v>
      </c>
      <c r="G379" s="8" t="s">
        <v>3776</v>
      </c>
      <c r="H379" s="8" t="s">
        <v>3731</v>
      </c>
      <c r="I379" s="8">
        <v>86</v>
      </c>
      <c r="J379" s="9">
        <v>0.036099537037037034</v>
      </c>
    </row>
    <row r="380" spans="1:10" ht="12.75">
      <c r="A380" s="8">
        <v>216</v>
      </c>
      <c r="B380" s="8">
        <v>159</v>
      </c>
      <c r="C380" s="8" t="s">
        <v>1665</v>
      </c>
      <c r="D380" s="8" t="s">
        <v>1666</v>
      </c>
      <c r="E380" s="8" t="s">
        <v>3713</v>
      </c>
      <c r="F380" s="8" t="s">
        <v>1217</v>
      </c>
      <c r="G380" s="8" t="s">
        <v>3792</v>
      </c>
      <c r="H380" s="8" t="s">
        <v>4</v>
      </c>
      <c r="I380" s="8">
        <v>7</v>
      </c>
      <c r="J380" s="9">
        <v>0.03201388888888889</v>
      </c>
    </row>
    <row r="381" spans="1:10" ht="12.75">
      <c r="A381" s="8">
        <v>270</v>
      </c>
      <c r="B381" s="8">
        <v>476</v>
      </c>
      <c r="C381" s="8" t="s">
        <v>260</v>
      </c>
      <c r="D381" s="8" t="s">
        <v>3800</v>
      </c>
      <c r="E381" s="8" t="s">
        <v>3713</v>
      </c>
      <c r="F381" s="8" t="s">
        <v>1274</v>
      </c>
      <c r="G381" s="8" t="s">
        <v>198</v>
      </c>
      <c r="H381" s="8" t="s">
        <v>3747</v>
      </c>
      <c r="I381" s="8">
        <v>67</v>
      </c>
      <c r="J381" s="9">
        <v>0.03292824074074074</v>
      </c>
    </row>
    <row r="382" spans="1:10" ht="12.75">
      <c r="A382" s="8">
        <v>360</v>
      </c>
      <c r="B382" s="8">
        <v>477</v>
      </c>
      <c r="C382" s="8" t="s">
        <v>260</v>
      </c>
      <c r="D382" s="8" t="s">
        <v>347</v>
      </c>
      <c r="E382" s="8" t="s">
        <v>3713</v>
      </c>
      <c r="F382" s="8" t="s">
        <v>1274</v>
      </c>
      <c r="G382" s="8" t="s">
        <v>3814</v>
      </c>
      <c r="H382" s="8" t="s">
        <v>3736</v>
      </c>
      <c r="I382" s="8">
        <v>28</v>
      </c>
      <c r="J382" s="9">
        <v>0.034826388888888886</v>
      </c>
    </row>
    <row r="383" spans="1:10" ht="12.75">
      <c r="A383" s="8">
        <v>467</v>
      </c>
      <c r="B383" s="8">
        <v>361</v>
      </c>
      <c r="C383" s="8" t="s">
        <v>260</v>
      </c>
      <c r="D383" s="8" t="s">
        <v>317</v>
      </c>
      <c r="E383" s="8" t="s">
        <v>3713</v>
      </c>
      <c r="F383" s="8" t="s">
        <v>73</v>
      </c>
      <c r="G383" s="8" t="s">
        <v>3763</v>
      </c>
      <c r="H383" s="8" t="s">
        <v>10</v>
      </c>
      <c r="I383" s="8">
        <v>5</v>
      </c>
      <c r="J383" s="9">
        <v>0.03991898148148148</v>
      </c>
    </row>
    <row r="384" spans="1:10" ht="12.75">
      <c r="A384" s="8">
        <v>484</v>
      </c>
      <c r="B384" s="8">
        <v>456</v>
      </c>
      <c r="C384" s="8" t="s">
        <v>260</v>
      </c>
      <c r="D384" s="8" t="s">
        <v>1921</v>
      </c>
      <c r="E384" s="8" t="s">
        <v>3713</v>
      </c>
      <c r="F384" s="8" t="s">
        <v>263</v>
      </c>
      <c r="G384" s="8" t="s">
        <v>1922</v>
      </c>
      <c r="H384" s="8" t="s">
        <v>3726</v>
      </c>
      <c r="I384" s="8">
        <v>30</v>
      </c>
      <c r="J384" s="9">
        <v>0.04199074074074074</v>
      </c>
    </row>
    <row r="385" spans="1:10" ht="12.75">
      <c r="A385" s="8">
        <v>293</v>
      </c>
      <c r="B385" s="8">
        <v>448</v>
      </c>
      <c r="C385" s="8" t="s">
        <v>1385</v>
      </c>
      <c r="D385" s="8" t="s">
        <v>1054</v>
      </c>
      <c r="E385" s="8" t="s">
        <v>3713</v>
      </c>
      <c r="F385" s="8" t="s">
        <v>263</v>
      </c>
      <c r="G385" s="8" t="s">
        <v>3746</v>
      </c>
      <c r="H385" s="8" t="s">
        <v>3807</v>
      </c>
      <c r="I385" s="8">
        <v>7</v>
      </c>
      <c r="J385" s="9">
        <v>0.03324074074074074</v>
      </c>
    </row>
    <row r="386" spans="1:10" ht="12.75">
      <c r="A386" s="8">
        <v>365</v>
      </c>
      <c r="B386" s="8">
        <v>262</v>
      </c>
      <c r="C386" s="8" t="s">
        <v>1793</v>
      </c>
      <c r="D386" s="8" t="s">
        <v>1118</v>
      </c>
      <c r="E386" s="8" t="s">
        <v>3713</v>
      </c>
      <c r="F386" s="8" t="s">
        <v>3758</v>
      </c>
      <c r="G386" s="8" t="s">
        <v>3720</v>
      </c>
      <c r="H386" s="8" t="s">
        <v>3731</v>
      </c>
      <c r="I386" s="8">
        <v>79</v>
      </c>
      <c r="J386" s="9">
        <v>0.035023148148148144</v>
      </c>
    </row>
    <row r="387" spans="1:10" ht="12.75">
      <c r="A387" s="8">
        <v>71</v>
      </c>
      <c r="B387" s="8">
        <v>271</v>
      </c>
      <c r="C387" s="8" t="s">
        <v>1533</v>
      </c>
      <c r="D387" s="8" t="s">
        <v>145</v>
      </c>
      <c r="E387" s="8" t="s">
        <v>3713</v>
      </c>
      <c r="F387" s="8" t="s">
        <v>1534</v>
      </c>
      <c r="G387" s="8" t="s">
        <v>111</v>
      </c>
      <c r="H387" s="8" t="s">
        <v>3721</v>
      </c>
      <c r="I387" s="8">
        <v>23</v>
      </c>
      <c r="J387" s="9">
        <v>0.02818287037037037</v>
      </c>
    </row>
    <row r="388" spans="1:10" ht="12.75">
      <c r="A388" s="8">
        <v>81</v>
      </c>
      <c r="B388" s="8">
        <v>36</v>
      </c>
      <c r="C388" s="8" t="s">
        <v>1547</v>
      </c>
      <c r="D388" s="8" t="s">
        <v>3842</v>
      </c>
      <c r="E388" s="8" t="s">
        <v>3713</v>
      </c>
      <c r="F388" s="8" t="s">
        <v>1548</v>
      </c>
      <c r="G388" s="8" t="s">
        <v>139</v>
      </c>
      <c r="H388" s="8" t="s">
        <v>3747</v>
      </c>
      <c r="I388" s="8">
        <v>19</v>
      </c>
      <c r="J388" s="9">
        <v>0.028402777777777777</v>
      </c>
    </row>
    <row r="389" spans="1:10" ht="12.75">
      <c r="A389" s="8">
        <v>475</v>
      </c>
      <c r="B389" s="8">
        <v>435</v>
      </c>
      <c r="C389" s="8" t="s">
        <v>1547</v>
      </c>
      <c r="D389" s="8" t="s">
        <v>3718</v>
      </c>
      <c r="E389" s="8" t="s">
        <v>3713</v>
      </c>
      <c r="F389" s="8" t="s">
        <v>1182</v>
      </c>
      <c r="G389" s="8" t="s">
        <v>3802</v>
      </c>
      <c r="H389" s="8" t="s">
        <v>3731</v>
      </c>
      <c r="I389" s="8">
        <v>104</v>
      </c>
      <c r="J389" s="9">
        <v>0.04111111111111111</v>
      </c>
    </row>
    <row r="390" spans="1:10" ht="12.75">
      <c r="A390" s="8">
        <v>371</v>
      </c>
      <c r="B390" s="8">
        <v>317</v>
      </c>
      <c r="C390" s="8" t="s">
        <v>262</v>
      </c>
      <c r="D390" s="8" t="s">
        <v>3800</v>
      </c>
      <c r="E390" s="8" t="s">
        <v>3713</v>
      </c>
      <c r="F390" s="8" t="s">
        <v>263</v>
      </c>
      <c r="G390" s="8" t="s">
        <v>25</v>
      </c>
      <c r="H390" s="8" t="s">
        <v>3747</v>
      </c>
      <c r="I390" s="8">
        <v>83</v>
      </c>
      <c r="J390" s="9">
        <v>0.0352662037037037</v>
      </c>
    </row>
    <row r="391" spans="1:10" ht="12.75">
      <c r="A391" s="8">
        <v>314</v>
      </c>
      <c r="B391" s="8">
        <v>218</v>
      </c>
      <c r="C391" s="8" t="s">
        <v>1751</v>
      </c>
      <c r="D391" s="8" t="s">
        <v>235</v>
      </c>
      <c r="E391" s="8" t="s">
        <v>3713</v>
      </c>
      <c r="F391" s="8" t="s">
        <v>3855</v>
      </c>
      <c r="G391" s="8" t="s">
        <v>3814</v>
      </c>
      <c r="H391" s="8" t="s">
        <v>3736</v>
      </c>
      <c r="I391" s="8">
        <v>25</v>
      </c>
      <c r="J391" s="9">
        <v>0.03390046296296296</v>
      </c>
    </row>
    <row r="392" spans="1:10" ht="12.75">
      <c r="A392" s="8">
        <v>27</v>
      </c>
      <c r="B392" s="8">
        <v>292</v>
      </c>
      <c r="C392" s="8" t="s">
        <v>267</v>
      </c>
      <c r="D392" s="8" t="s">
        <v>3718</v>
      </c>
      <c r="E392" s="8" t="s">
        <v>3713</v>
      </c>
      <c r="F392" s="8" t="s">
        <v>3729</v>
      </c>
      <c r="G392" s="8" t="s">
        <v>3730</v>
      </c>
      <c r="H392" s="8" t="s">
        <v>3731</v>
      </c>
      <c r="I392" s="8">
        <v>7</v>
      </c>
      <c r="J392" s="9">
        <v>0.02603009259259259</v>
      </c>
    </row>
    <row r="393" spans="1:10" ht="12.75">
      <c r="A393" s="8">
        <v>498</v>
      </c>
      <c r="B393" s="8">
        <v>397</v>
      </c>
      <c r="C393" s="8" t="s">
        <v>267</v>
      </c>
      <c r="D393" s="8" t="s">
        <v>3718</v>
      </c>
      <c r="E393" s="8" t="s">
        <v>3713</v>
      </c>
      <c r="F393" s="8" t="s">
        <v>1184</v>
      </c>
      <c r="G393" s="8" t="s">
        <v>19</v>
      </c>
      <c r="H393" s="8" t="s">
        <v>3731</v>
      </c>
      <c r="I393" s="8">
        <v>106</v>
      </c>
      <c r="J393" s="9">
        <v>0.04532407407407407</v>
      </c>
    </row>
    <row r="394" spans="1:10" ht="12.75">
      <c r="A394" s="8">
        <v>296</v>
      </c>
      <c r="B394" s="8">
        <v>261</v>
      </c>
      <c r="C394" s="8" t="s">
        <v>268</v>
      </c>
      <c r="D394" s="8" t="s">
        <v>3741</v>
      </c>
      <c r="E394" s="8" t="s">
        <v>3713</v>
      </c>
      <c r="F394" s="8" t="s">
        <v>3754</v>
      </c>
      <c r="G394" s="8" t="s">
        <v>111</v>
      </c>
      <c r="H394" s="8" t="s">
        <v>3721</v>
      </c>
      <c r="I394" s="8">
        <v>62</v>
      </c>
      <c r="J394" s="9">
        <v>0.03327546296296296</v>
      </c>
    </row>
    <row r="395" spans="1:10" ht="12.75">
      <c r="A395" s="8">
        <v>312</v>
      </c>
      <c r="B395" s="8">
        <v>372</v>
      </c>
      <c r="C395" s="8" t="s">
        <v>270</v>
      </c>
      <c r="D395" s="8" t="s">
        <v>271</v>
      </c>
      <c r="E395" s="8" t="s">
        <v>3713</v>
      </c>
      <c r="F395" s="8" t="s">
        <v>3864</v>
      </c>
      <c r="G395" s="8" t="s">
        <v>3</v>
      </c>
      <c r="H395" s="8" t="s">
        <v>4</v>
      </c>
      <c r="I395" s="8">
        <v>14</v>
      </c>
      <c r="J395" s="9">
        <v>0.033888888888888885</v>
      </c>
    </row>
    <row r="396" spans="1:10" ht="12.75">
      <c r="A396" s="8">
        <v>17</v>
      </c>
      <c r="B396" s="8">
        <v>160</v>
      </c>
      <c r="C396" s="8" t="s">
        <v>272</v>
      </c>
      <c r="D396" s="8" t="s">
        <v>70</v>
      </c>
      <c r="E396" s="8" t="s">
        <v>3713</v>
      </c>
      <c r="F396" s="8" t="s">
        <v>1217</v>
      </c>
      <c r="G396" s="8" t="s">
        <v>22</v>
      </c>
      <c r="H396" s="8" t="s">
        <v>3747</v>
      </c>
      <c r="I396" s="8">
        <v>4</v>
      </c>
      <c r="J396" s="9">
        <v>0.025243055555555553</v>
      </c>
    </row>
    <row r="397" spans="1:10" ht="12.75">
      <c r="A397" s="8">
        <v>174</v>
      </c>
      <c r="B397" s="8">
        <v>483</v>
      </c>
      <c r="C397" s="8" t="s">
        <v>274</v>
      </c>
      <c r="D397" s="8" t="s">
        <v>3800</v>
      </c>
      <c r="E397" s="8" t="s">
        <v>3713</v>
      </c>
      <c r="F397" s="8" t="s">
        <v>275</v>
      </c>
      <c r="G397" s="8" t="s">
        <v>3861</v>
      </c>
      <c r="H397" s="8" t="s">
        <v>3747</v>
      </c>
      <c r="I397" s="8">
        <v>44</v>
      </c>
      <c r="J397" s="9">
        <v>0.03074074074074074</v>
      </c>
    </row>
    <row r="398" spans="1:10" ht="12.75">
      <c r="A398" s="8">
        <v>58</v>
      </c>
      <c r="B398" s="8">
        <v>374</v>
      </c>
      <c r="C398" s="8" t="s">
        <v>276</v>
      </c>
      <c r="D398" s="8" t="s">
        <v>3733</v>
      </c>
      <c r="E398" s="8" t="s">
        <v>3713</v>
      </c>
      <c r="F398" s="8" t="s">
        <v>3729</v>
      </c>
      <c r="G398" s="8" t="s">
        <v>54</v>
      </c>
      <c r="H398" s="8" t="s">
        <v>3716</v>
      </c>
      <c r="I398" s="8">
        <v>5</v>
      </c>
      <c r="J398" s="9">
        <v>0.027696759259259258</v>
      </c>
    </row>
    <row r="399" spans="1:10" ht="12.75">
      <c r="A399" s="8">
        <v>206</v>
      </c>
      <c r="B399" s="8">
        <v>375</v>
      </c>
      <c r="C399" s="8" t="s">
        <v>276</v>
      </c>
      <c r="D399" s="8" t="s">
        <v>70</v>
      </c>
      <c r="E399" s="8" t="s">
        <v>3713</v>
      </c>
      <c r="F399" s="8" t="s">
        <v>1657</v>
      </c>
      <c r="G399" s="8" t="s">
        <v>100</v>
      </c>
      <c r="H399" s="8" t="s">
        <v>3736</v>
      </c>
      <c r="I399" s="8">
        <v>19</v>
      </c>
      <c r="J399" s="9">
        <v>0.0318287037037037</v>
      </c>
    </row>
    <row r="400" spans="1:10" ht="12.75">
      <c r="A400" s="8">
        <v>273</v>
      </c>
      <c r="B400" s="8">
        <v>267</v>
      </c>
      <c r="C400" s="8" t="s">
        <v>285</v>
      </c>
      <c r="D400" s="8" t="s">
        <v>179</v>
      </c>
      <c r="E400" s="8" t="s">
        <v>3713</v>
      </c>
      <c r="F400" s="8" t="s">
        <v>3729</v>
      </c>
      <c r="G400" s="8" t="s">
        <v>123</v>
      </c>
      <c r="H400" s="8" t="s">
        <v>3716</v>
      </c>
      <c r="I400" s="8">
        <v>44</v>
      </c>
      <c r="J400" s="9">
        <v>0.032951388888888884</v>
      </c>
    </row>
    <row r="401" spans="1:10" ht="12.75">
      <c r="A401" s="8">
        <v>126</v>
      </c>
      <c r="B401" s="8">
        <v>257</v>
      </c>
      <c r="C401" s="8" t="s">
        <v>1584</v>
      </c>
      <c r="D401" s="8" t="s">
        <v>3733</v>
      </c>
      <c r="E401" s="8" t="s">
        <v>3713</v>
      </c>
      <c r="F401" s="8" t="s">
        <v>1182</v>
      </c>
      <c r="G401" s="8" t="s">
        <v>3830</v>
      </c>
      <c r="H401" s="8" t="s">
        <v>3731</v>
      </c>
      <c r="I401" s="8">
        <v>25</v>
      </c>
      <c r="J401" s="9">
        <v>0.02957175925925926</v>
      </c>
    </row>
    <row r="402" spans="1:10" ht="12.75">
      <c r="A402" s="8">
        <v>304</v>
      </c>
      <c r="B402" s="8">
        <v>420</v>
      </c>
      <c r="C402" s="8" t="s">
        <v>1389</v>
      </c>
      <c r="D402" s="8" t="s">
        <v>3778</v>
      </c>
      <c r="E402" s="8" t="s">
        <v>3713</v>
      </c>
      <c r="F402" s="8" t="s">
        <v>3714</v>
      </c>
      <c r="G402" s="8" t="s">
        <v>3806</v>
      </c>
      <c r="H402" s="8" t="s">
        <v>3747</v>
      </c>
      <c r="I402" s="8">
        <v>74</v>
      </c>
      <c r="J402" s="9">
        <v>0.03359953703703703</v>
      </c>
    </row>
    <row r="403" spans="1:10" ht="12.75">
      <c r="A403" s="8">
        <v>325</v>
      </c>
      <c r="B403" s="8">
        <v>381</v>
      </c>
      <c r="C403" s="8" t="s">
        <v>287</v>
      </c>
      <c r="D403" s="8" t="s">
        <v>3728</v>
      </c>
      <c r="E403" s="8" t="s">
        <v>3713</v>
      </c>
      <c r="F403" s="8" t="s">
        <v>1390</v>
      </c>
      <c r="G403" s="8" t="s">
        <v>3830</v>
      </c>
      <c r="H403" s="8" t="s">
        <v>3731</v>
      </c>
      <c r="I403" s="8">
        <v>69</v>
      </c>
      <c r="J403" s="9">
        <v>0.034131944444444444</v>
      </c>
    </row>
    <row r="404" spans="1:10" ht="12.75">
      <c r="A404" s="8">
        <v>372</v>
      </c>
      <c r="B404" s="8">
        <v>379</v>
      </c>
      <c r="C404" s="8" t="s">
        <v>287</v>
      </c>
      <c r="D404" s="8" t="s">
        <v>3800</v>
      </c>
      <c r="E404" s="8" t="s">
        <v>3713</v>
      </c>
      <c r="F404" s="8" t="s">
        <v>1799</v>
      </c>
      <c r="G404" s="8" t="s">
        <v>3783</v>
      </c>
      <c r="H404" s="8" t="s">
        <v>4</v>
      </c>
      <c r="I404" s="8">
        <v>21</v>
      </c>
      <c r="J404" s="9">
        <v>0.03534722222222222</v>
      </c>
    </row>
    <row r="405" spans="1:10" ht="12.75">
      <c r="A405" s="8">
        <v>265</v>
      </c>
      <c r="B405" s="8">
        <v>404</v>
      </c>
      <c r="C405" s="8" t="s">
        <v>1707</v>
      </c>
      <c r="D405" s="8" t="s">
        <v>553</v>
      </c>
      <c r="E405" s="8" t="s">
        <v>3713</v>
      </c>
      <c r="F405" s="8" t="s">
        <v>1708</v>
      </c>
      <c r="G405" s="8" t="s">
        <v>221</v>
      </c>
      <c r="H405" s="8" t="s">
        <v>4</v>
      </c>
      <c r="I405" s="8">
        <v>12</v>
      </c>
      <c r="J405" s="9">
        <v>0.03284722222222222</v>
      </c>
    </row>
    <row r="406" spans="1:10" ht="12.75">
      <c r="A406" s="8">
        <v>78</v>
      </c>
      <c r="B406" s="8">
        <v>210</v>
      </c>
      <c r="C406" s="8" t="s">
        <v>1544</v>
      </c>
      <c r="D406" s="8" t="s">
        <v>3809</v>
      </c>
      <c r="E406" s="8" t="s">
        <v>3713</v>
      </c>
      <c r="F406" s="8" t="s">
        <v>3729</v>
      </c>
      <c r="G406" s="8" t="s">
        <v>3798</v>
      </c>
      <c r="H406" s="8" t="s">
        <v>3731</v>
      </c>
      <c r="I406" s="8">
        <v>16</v>
      </c>
      <c r="J406" s="9">
        <v>0.028310185185185185</v>
      </c>
    </row>
    <row r="407" spans="1:10" ht="12.75">
      <c r="A407" s="8">
        <v>114</v>
      </c>
      <c r="B407" s="8">
        <v>154</v>
      </c>
      <c r="C407" s="8" t="s">
        <v>1574</v>
      </c>
      <c r="D407" s="8" t="s">
        <v>3728</v>
      </c>
      <c r="E407" s="8" t="s">
        <v>3713</v>
      </c>
      <c r="F407" s="8" t="s">
        <v>1217</v>
      </c>
      <c r="G407" s="8" t="s">
        <v>3814</v>
      </c>
      <c r="H407" s="8" t="s">
        <v>3736</v>
      </c>
      <c r="I407" s="8">
        <v>11</v>
      </c>
      <c r="J407" s="9">
        <v>0.029247685185185182</v>
      </c>
    </row>
    <row r="408" spans="1:10" ht="12.75">
      <c r="A408" s="8">
        <v>393</v>
      </c>
      <c r="B408" s="8">
        <v>346</v>
      </c>
      <c r="C408" s="8" t="s">
        <v>1821</v>
      </c>
      <c r="D408" s="8" t="s">
        <v>3842</v>
      </c>
      <c r="E408" s="8" t="s">
        <v>3713</v>
      </c>
      <c r="F408" s="8" t="s">
        <v>1822</v>
      </c>
      <c r="G408" s="8" t="s">
        <v>34</v>
      </c>
      <c r="H408" s="8" t="s">
        <v>3721</v>
      </c>
      <c r="I408" s="8">
        <v>77</v>
      </c>
      <c r="J408" s="9">
        <v>0.03628472222222222</v>
      </c>
    </row>
    <row r="409" spans="1:10" ht="12.75">
      <c r="A409" s="8">
        <v>69</v>
      </c>
      <c r="B409" s="8">
        <v>191</v>
      </c>
      <c r="C409" s="8" t="s">
        <v>1531</v>
      </c>
      <c r="D409" s="8" t="s">
        <v>3850</v>
      </c>
      <c r="E409" s="8" t="s">
        <v>3713</v>
      </c>
      <c r="F409" s="8" t="s">
        <v>1532</v>
      </c>
      <c r="G409" s="8" t="s">
        <v>3848</v>
      </c>
      <c r="H409" s="8" t="s">
        <v>3721</v>
      </c>
      <c r="I409" s="8">
        <v>21</v>
      </c>
      <c r="J409" s="9">
        <v>0.02815972222222222</v>
      </c>
    </row>
    <row r="410" spans="1:10" ht="12.75">
      <c r="A410" s="8">
        <v>57</v>
      </c>
      <c r="B410" s="8">
        <v>357</v>
      </c>
      <c r="C410" s="8" t="s">
        <v>1519</v>
      </c>
      <c r="D410" s="8" t="s">
        <v>3800</v>
      </c>
      <c r="E410" s="8" t="s">
        <v>3713</v>
      </c>
      <c r="F410" s="8" t="s">
        <v>1520</v>
      </c>
      <c r="G410" s="8" t="s">
        <v>3746</v>
      </c>
      <c r="H410" s="8" t="s">
        <v>3747</v>
      </c>
      <c r="I410" s="8">
        <v>16</v>
      </c>
      <c r="J410" s="9">
        <v>0.02756944444444444</v>
      </c>
    </row>
    <row r="411" spans="1:10" ht="12.75">
      <c r="A411" s="8">
        <v>407</v>
      </c>
      <c r="B411" s="8">
        <v>353</v>
      </c>
      <c r="C411" s="8" t="s">
        <v>1829</v>
      </c>
      <c r="D411" s="8" t="s">
        <v>1830</v>
      </c>
      <c r="E411" s="8" t="s">
        <v>1819</v>
      </c>
      <c r="F411" s="8" t="s">
        <v>1831</v>
      </c>
      <c r="G411" s="8" t="s">
        <v>1185</v>
      </c>
      <c r="H411" s="8" t="s">
        <v>3768</v>
      </c>
      <c r="I411" s="8">
        <v>3</v>
      </c>
      <c r="J411" s="9">
        <v>0.03685185185185185</v>
      </c>
    </row>
    <row r="412" spans="1:10" ht="12.75">
      <c r="A412" s="8">
        <v>232</v>
      </c>
      <c r="B412" s="8">
        <v>253</v>
      </c>
      <c r="C412" s="8" t="s">
        <v>1679</v>
      </c>
      <c r="D412" s="8" t="s">
        <v>158</v>
      </c>
      <c r="E412" s="8" t="s">
        <v>3713</v>
      </c>
      <c r="F412" s="8" t="s">
        <v>1274</v>
      </c>
      <c r="G412" s="8" t="s">
        <v>43</v>
      </c>
      <c r="H412" s="8" t="s">
        <v>4</v>
      </c>
      <c r="I412" s="8">
        <v>9</v>
      </c>
      <c r="J412" s="9">
        <v>0.03236111111111111</v>
      </c>
    </row>
    <row r="413" spans="1:10" ht="12.75">
      <c r="A413" s="8">
        <v>50</v>
      </c>
      <c r="B413" s="8">
        <v>220</v>
      </c>
      <c r="C413" s="8" t="s">
        <v>1511</v>
      </c>
      <c r="D413" s="8" t="s">
        <v>3850</v>
      </c>
      <c r="E413" s="8" t="s">
        <v>3713</v>
      </c>
      <c r="F413" s="8" t="s">
        <v>424</v>
      </c>
      <c r="G413" s="8" t="s">
        <v>61</v>
      </c>
      <c r="H413" s="8" t="s">
        <v>3716</v>
      </c>
      <c r="I413" s="8">
        <v>4</v>
      </c>
      <c r="J413" s="9">
        <v>0.027349537037037037</v>
      </c>
    </row>
    <row r="414" spans="1:10" ht="12.75">
      <c r="A414" s="8">
        <v>464</v>
      </c>
      <c r="B414" s="8">
        <v>406</v>
      </c>
      <c r="C414" s="8" t="s">
        <v>1904</v>
      </c>
      <c r="D414" s="8" t="s">
        <v>3733</v>
      </c>
      <c r="E414" s="8" t="s">
        <v>3713</v>
      </c>
      <c r="F414" s="8" t="s">
        <v>97</v>
      </c>
      <c r="G414" s="8" t="s">
        <v>3776</v>
      </c>
      <c r="H414" s="8" t="s">
        <v>3731</v>
      </c>
      <c r="I414" s="8">
        <v>100</v>
      </c>
      <c r="J414" s="9">
        <v>0.03984953703703704</v>
      </c>
    </row>
    <row r="415" spans="1:10" ht="12.75">
      <c r="A415" s="8">
        <v>385</v>
      </c>
      <c r="B415" s="8">
        <v>504</v>
      </c>
      <c r="C415" s="8" t="s">
        <v>295</v>
      </c>
      <c r="D415" s="8" t="s">
        <v>296</v>
      </c>
      <c r="E415" s="8" t="s">
        <v>3713</v>
      </c>
      <c r="F415" s="8" t="s">
        <v>3729</v>
      </c>
      <c r="G415" s="8" t="s">
        <v>25</v>
      </c>
      <c r="H415" s="8" t="s">
        <v>3747</v>
      </c>
      <c r="I415" s="8">
        <v>85</v>
      </c>
      <c r="J415" s="9">
        <v>0.03585648148148148</v>
      </c>
    </row>
    <row r="416" spans="1:10" ht="12.75">
      <c r="A416" s="8">
        <v>137</v>
      </c>
      <c r="B416" s="8">
        <v>10</v>
      </c>
      <c r="C416" s="8" t="s">
        <v>297</v>
      </c>
      <c r="D416" s="8" t="s">
        <v>3761</v>
      </c>
      <c r="E416" s="8" t="s">
        <v>3713</v>
      </c>
      <c r="F416" s="8" t="s">
        <v>3729</v>
      </c>
      <c r="G416" s="8" t="s">
        <v>139</v>
      </c>
      <c r="H416" s="8" t="s">
        <v>3747</v>
      </c>
      <c r="I416" s="8">
        <v>34</v>
      </c>
      <c r="J416" s="9">
        <v>0.029942129629629628</v>
      </c>
    </row>
    <row r="417" spans="1:10" ht="12.75">
      <c r="A417" s="8">
        <v>477</v>
      </c>
      <c r="B417" s="8">
        <v>31</v>
      </c>
      <c r="C417" s="8" t="s">
        <v>1913</v>
      </c>
      <c r="D417" s="8" t="s">
        <v>106</v>
      </c>
      <c r="E417" s="8" t="s">
        <v>3713</v>
      </c>
      <c r="F417" s="8" t="s">
        <v>1914</v>
      </c>
      <c r="G417" s="8" t="s">
        <v>3840</v>
      </c>
      <c r="H417" s="8" t="s">
        <v>3726</v>
      </c>
      <c r="I417" s="8">
        <v>26</v>
      </c>
      <c r="J417" s="9">
        <v>0.04128472222222222</v>
      </c>
    </row>
    <row r="418" spans="1:10" ht="12.75">
      <c r="A418" s="8">
        <v>245</v>
      </c>
      <c r="B418" s="8">
        <v>328</v>
      </c>
      <c r="C418" s="8" t="s">
        <v>1397</v>
      </c>
      <c r="D418" s="8" t="s">
        <v>3778</v>
      </c>
      <c r="E418" s="8" t="s">
        <v>3713</v>
      </c>
      <c r="F418" s="8" t="s">
        <v>73</v>
      </c>
      <c r="G418" s="8" t="s">
        <v>3802</v>
      </c>
      <c r="H418" s="8" t="s">
        <v>3731</v>
      </c>
      <c r="I418" s="8">
        <v>52</v>
      </c>
      <c r="J418" s="9">
        <v>0.03261574074074074</v>
      </c>
    </row>
    <row r="419" spans="1:10" ht="12.75">
      <c r="A419" s="8">
        <v>257</v>
      </c>
      <c r="B419" s="8">
        <v>335</v>
      </c>
      <c r="C419" s="8" t="s">
        <v>1397</v>
      </c>
      <c r="D419" s="8" t="s">
        <v>150</v>
      </c>
      <c r="E419" s="8" t="s">
        <v>3713</v>
      </c>
      <c r="F419" s="8" t="s">
        <v>1398</v>
      </c>
      <c r="G419" s="8" t="s">
        <v>34</v>
      </c>
      <c r="H419" s="8" t="s">
        <v>3721</v>
      </c>
      <c r="I419" s="8">
        <v>54</v>
      </c>
      <c r="J419" s="9">
        <v>0.03274305555555555</v>
      </c>
    </row>
    <row r="420" spans="1:10" ht="12.75">
      <c r="A420" s="8">
        <v>310</v>
      </c>
      <c r="B420" s="8">
        <v>334</v>
      </c>
      <c r="C420" s="8" t="s">
        <v>1397</v>
      </c>
      <c r="D420" s="8" t="s">
        <v>80</v>
      </c>
      <c r="E420" s="8" t="s">
        <v>3713</v>
      </c>
      <c r="F420" s="8" t="s">
        <v>1748</v>
      </c>
      <c r="G420" s="8" t="s">
        <v>100</v>
      </c>
      <c r="H420" s="8" t="s">
        <v>3736</v>
      </c>
      <c r="I420" s="8">
        <v>24</v>
      </c>
      <c r="J420" s="9">
        <v>0.03373842592592592</v>
      </c>
    </row>
    <row r="421" spans="1:10" ht="12.75">
      <c r="A421" s="8">
        <v>462</v>
      </c>
      <c r="B421" s="8">
        <v>342</v>
      </c>
      <c r="C421" s="8" t="s">
        <v>1397</v>
      </c>
      <c r="D421" s="8" t="s">
        <v>317</v>
      </c>
      <c r="E421" s="8" t="s">
        <v>3713</v>
      </c>
      <c r="F421" s="8" t="s">
        <v>73</v>
      </c>
      <c r="G421" s="8" t="s">
        <v>3755</v>
      </c>
      <c r="H421" s="8" t="s">
        <v>3807</v>
      </c>
      <c r="I421" s="8">
        <v>15</v>
      </c>
      <c r="J421" s="9">
        <v>0.03978009259259259</v>
      </c>
    </row>
    <row r="422" spans="1:10" ht="12.75">
      <c r="A422" s="8">
        <v>488</v>
      </c>
      <c r="B422" s="8">
        <v>336</v>
      </c>
      <c r="C422" s="8" t="s">
        <v>1397</v>
      </c>
      <c r="D422" s="8" t="s">
        <v>3800</v>
      </c>
      <c r="E422" s="8" t="s">
        <v>3713</v>
      </c>
      <c r="F422" s="8" t="s">
        <v>1925</v>
      </c>
      <c r="G422" s="8" t="s">
        <v>3725</v>
      </c>
      <c r="H422" s="8" t="s">
        <v>3721</v>
      </c>
      <c r="I422" s="8">
        <v>85</v>
      </c>
      <c r="J422" s="9">
        <v>0.04212962962962963</v>
      </c>
    </row>
    <row r="423" spans="1:10" ht="12.75">
      <c r="A423" s="8">
        <v>356</v>
      </c>
      <c r="B423" s="8">
        <v>148</v>
      </c>
      <c r="C423" s="8" t="s">
        <v>1787</v>
      </c>
      <c r="D423" s="8" t="s">
        <v>3718</v>
      </c>
      <c r="E423" s="8" t="s">
        <v>3713</v>
      </c>
      <c r="F423" s="8" t="s">
        <v>97</v>
      </c>
      <c r="G423" s="8" t="s">
        <v>3861</v>
      </c>
      <c r="H423" s="8" t="s">
        <v>3747</v>
      </c>
      <c r="I423" s="8">
        <v>82</v>
      </c>
      <c r="J423" s="9">
        <v>0.03476851851851852</v>
      </c>
    </row>
    <row r="424" spans="1:10" ht="12.75">
      <c r="A424" s="8">
        <v>274</v>
      </c>
      <c r="B424" s="8">
        <v>138</v>
      </c>
      <c r="C424" s="8" t="s">
        <v>1715</v>
      </c>
      <c r="D424" s="8" t="s">
        <v>3836</v>
      </c>
      <c r="E424" s="8" t="s">
        <v>3713</v>
      </c>
      <c r="F424" s="8" t="s">
        <v>3829</v>
      </c>
      <c r="G424" s="8" t="s">
        <v>78</v>
      </c>
      <c r="H424" s="8" t="s">
        <v>3716</v>
      </c>
      <c r="I424" s="8">
        <v>45</v>
      </c>
      <c r="J424" s="9">
        <v>0.032962962962962965</v>
      </c>
    </row>
    <row r="425" spans="1:10" ht="12.75">
      <c r="A425" s="8">
        <v>233</v>
      </c>
      <c r="B425" s="8">
        <v>277</v>
      </c>
      <c r="C425" s="8" t="s">
        <v>1680</v>
      </c>
      <c r="D425" s="8" t="s">
        <v>257</v>
      </c>
      <c r="E425" s="8" t="s">
        <v>3713</v>
      </c>
      <c r="F425" s="8" t="s">
        <v>1522</v>
      </c>
      <c r="G425" s="8" t="s">
        <v>3840</v>
      </c>
      <c r="H425" s="8" t="s">
        <v>3726</v>
      </c>
      <c r="I425" s="8">
        <v>9</v>
      </c>
      <c r="J425" s="9">
        <v>0.032372685185185185</v>
      </c>
    </row>
    <row r="426" spans="1:10" ht="12.75">
      <c r="A426" s="8">
        <v>120</v>
      </c>
      <c r="B426" s="8">
        <v>229</v>
      </c>
      <c r="C426" s="8" t="s">
        <v>1580</v>
      </c>
      <c r="D426" s="8" t="s">
        <v>3842</v>
      </c>
      <c r="E426" s="8" t="s">
        <v>3713</v>
      </c>
      <c r="F426" s="8" t="s">
        <v>1195</v>
      </c>
      <c r="G426" s="8" t="s">
        <v>3806</v>
      </c>
      <c r="H426" s="8" t="s">
        <v>3747</v>
      </c>
      <c r="I426" s="8">
        <v>28</v>
      </c>
      <c r="J426" s="9">
        <v>0.029421296296296296</v>
      </c>
    </row>
    <row r="427" spans="1:10" ht="12.75">
      <c r="A427" s="8">
        <v>383</v>
      </c>
      <c r="B427" s="8">
        <v>227</v>
      </c>
      <c r="C427" s="8" t="s">
        <v>1580</v>
      </c>
      <c r="D427" s="8" t="s">
        <v>115</v>
      </c>
      <c r="E427" s="8" t="s">
        <v>3713</v>
      </c>
      <c r="F427" s="8" t="s">
        <v>1195</v>
      </c>
      <c r="G427" s="8" t="s">
        <v>3787</v>
      </c>
      <c r="H427" s="8" t="s">
        <v>3807</v>
      </c>
      <c r="I427" s="8">
        <v>10</v>
      </c>
      <c r="J427" s="9">
        <v>0.03575231481481481</v>
      </c>
    </row>
    <row r="428" spans="1:10" ht="12.75">
      <c r="A428" s="8">
        <v>281</v>
      </c>
      <c r="B428" s="8">
        <v>455</v>
      </c>
      <c r="C428" s="8" t="s">
        <v>1721</v>
      </c>
      <c r="D428" s="8" t="s">
        <v>3733</v>
      </c>
      <c r="E428" s="8" t="s">
        <v>3713</v>
      </c>
      <c r="F428" s="8" t="s">
        <v>1722</v>
      </c>
      <c r="G428" s="8" t="s">
        <v>28</v>
      </c>
      <c r="H428" s="8" t="s">
        <v>3736</v>
      </c>
      <c r="I428" s="8">
        <v>21</v>
      </c>
      <c r="J428" s="9">
        <v>0.03300925925925926</v>
      </c>
    </row>
    <row r="429" spans="1:10" ht="12.75">
      <c r="A429" s="8">
        <v>211</v>
      </c>
      <c r="B429" s="8">
        <v>4</v>
      </c>
      <c r="C429" s="8" t="s">
        <v>1401</v>
      </c>
      <c r="D429" s="8" t="s">
        <v>57</v>
      </c>
      <c r="E429" s="8" t="s">
        <v>250</v>
      </c>
      <c r="F429" s="8" t="s">
        <v>1402</v>
      </c>
      <c r="G429" s="8" t="s">
        <v>3751</v>
      </c>
      <c r="H429" s="8" t="s">
        <v>3716</v>
      </c>
      <c r="I429" s="8">
        <v>35</v>
      </c>
      <c r="J429" s="9">
        <v>0.031956018518518516</v>
      </c>
    </row>
    <row r="430" spans="1:10" ht="12.75">
      <c r="A430" s="8">
        <v>504</v>
      </c>
      <c r="B430" s="8">
        <v>414</v>
      </c>
      <c r="C430" s="8" t="s">
        <v>1939</v>
      </c>
      <c r="D430" s="8" t="s">
        <v>3749</v>
      </c>
      <c r="E430" s="8" t="s">
        <v>3713</v>
      </c>
      <c r="F430" s="8" t="s">
        <v>3758</v>
      </c>
      <c r="G430" s="8" t="s">
        <v>3783</v>
      </c>
      <c r="H430" s="8" t="s">
        <v>4</v>
      </c>
      <c r="I430" s="8">
        <v>30</v>
      </c>
      <c r="J430" s="9">
        <v>0.05243055555555555</v>
      </c>
    </row>
    <row r="431" spans="1:10" ht="12.75">
      <c r="A431" s="8">
        <v>99</v>
      </c>
      <c r="B431" s="8">
        <v>285</v>
      </c>
      <c r="C431" s="8" t="s">
        <v>1563</v>
      </c>
      <c r="D431" s="8" t="s">
        <v>16</v>
      </c>
      <c r="E431" s="8" t="s">
        <v>3713</v>
      </c>
      <c r="F431" s="8" t="s">
        <v>1564</v>
      </c>
      <c r="G431" s="8" t="s">
        <v>198</v>
      </c>
      <c r="H431" s="8" t="s">
        <v>3747</v>
      </c>
      <c r="I431" s="8">
        <v>22</v>
      </c>
      <c r="J431" s="9">
        <v>0.028888888888888888</v>
      </c>
    </row>
    <row r="432" spans="1:10" ht="12.75">
      <c r="A432" s="8">
        <v>374</v>
      </c>
      <c r="B432" s="8">
        <v>297</v>
      </c>
      <c r="C432" s="8" t="s">
        <v>1563</v>
      </c>
      <c r="D432" s="8" t="s">
        <v>69</v>
      </c>
      <c r="E432" s="8" t="s">
        <v>3713</v>
      </c>
      <c r="F432" s="8" t="s">
        <v>1564</v>
      </c>
      <c r="G432" s="8" t="s">
        <v>3725</v>
      </c>
      <c r="H432" s="8" t="s">
        <v>3721</v>
      </c>
      <c r="I432" s="8">
        <v>75</v>
      </c>
      <c r="J432" s="9">
        <v>0.035416666666666666</v>
      </c>
    </row>
    <row r="433" spans="1:10" ht="12.75">
      <c r="A433" s="8">
        <v>225</v>
      </c>
      <c r="B433" s="8">
        <v>452</v>
      </c>
      <c r="C433" s="8" t="s">
        <v>1403</v>
      </c>
      <c r="D433" s="8" t="s">
        <v>1404</v>
      </c>
      <c r="E433" s="8" t="s">
        <v>3713</v>
      </c>
      <c r="F433" s="8" t="s">
        <v>1195</v>
      </c>
      <c r="G433" s="8" t="s">
        <v>3848</v>
      </c>
      <c r="H433" s="8" t="s">
        <v>3726</v>
      </c>
      <c r="I433" s="8">
        <v>8</v>
      </c>
      <c r="J433" s="9">
        <v>0.03225694444444444</v>
      </c>
    </row>
    <row r="434" spans="1:10" ht="12.75">
      <c r="A434" s="8">
        <v>376</v>
      </c>
      <c r="B434" s="8">
        <v>453</v>
      </c>
      <c r="C434" s="8" t="s">
        <v>1801</v>
      </c>
      <c r="D434" s="8" t="s">
        <v>106</v>
      </c>
      <c r="E434" s="8" t="s">
        <v>3713</v>
      </c>
      <c r="F434" s="8" t="s">
        <v>1195</v>
      </c>
      <c r="G434" s="8" t="s">
        <v>91</v>
      </c>
      <c r="H434" s="8" t="s">
        <v>3807</v>
      </c>
      <c r="I434" s="8">
        <v>9</v>
      </c>
      <c r="J434" s="9">
        <v>0.03548611111111111</v>
      </c>
    </row>
    <row r="435" spans="1:10" ht="12.75">
      <c r="A435" s="8">
        <v>295</v>
      </c>
      <c r="B435" s="8">
        <v>417</v>
      </c>
      <c r="C435" s="8" t="s">
        <v>302</v>
      </c>
      <c r="D435" s="8" t="s">
        <v>3718</v>
      </c>
      <c r="E435" s="8" t="s">
        <v>3713</v>
      </c>
      <c r="F435" s="8" t="s">
        <v>97</v>
      </c>
      <c r="G435" s="8" t="s">
        <v>3848</v>
      </c>
      <c r="H435" s="8" t="s">
        <v>3721</v>
      </c>
      <c r="I435" s="8">
        <v>61</v>
      </c>
      <c r="J435" s="9">
        <v>0.03325231481481481</v>
      </c>
    </row>
    <row r="436" spans="1:10" ht="12.75">
      <c r="A436" s="8">
        <v>409</v>
      </c>
      <c r="B436" s="8">
        <v>283</v>
      </c>
      <c r="C436" s="8" t="s">
        <v>1833</v>
      </c>
      <c r="D436" s="8" t="s">
        <v>1713</v>
      </c>
      <c r="E436" s="8" t="s">
        <v>3713</v>
      </c>
      <c r="F436" s="8" t="s">
        <v>1522</v>
      </c>
      <c r="G436" s="8" t="s">
        <v>123</v>
      </c>
      <c r="H436" s="8" t="s">
        <v>3716</v>
      </c>
      <c r="I436" s="8">
        <v>66</v>
      </c>
      <c r="J436" s="9">
        <v>0.036875</v>
      </c>
    </row>
    <row r="437" spans="1:10" ht="12.75">
      <c r="A437" s="8">
        <v>32</v>
      </c>
      <c r="B437" s="8">
        <v>85</v>
      </c>
      <c r="C437" s="8" t="s">
        <v>1408</v>
      </c>
      <c r="D437" s="8" t="s">
        <v>3852</v>
      </c>
      <c r="E437" s="8" t="s">
        <v>3713</v>
      </c>
      <c r="F437" s="8" t="s">
        <v>1409</v>
      </c>
      <c r="G437" s="8" t="s">
        <v>188</v>
      </c>
      <c r="H437" s="8" t="s">
        <v>3731</v>
      </c>
      <c r="I437" s="8">
        <v>8</v>
      </c>
      <c r="J437" s="9">
        <v>0.0262037037037037</v>
      </c>
    </row>
    <row r="438" spans="1:10" ht="12.75">
      <c r="A438" s="8">
        <v>487</v>
      </c>
      <c r="B438" s="8">
        <v>146</v>
      </c>
      <c r="C438" s="8" t="s">
        <v>1924</v>
      </c>
      <c r="D438" s="8" t="s">
        <v>257</v>
      </c>
      <c r="E438" s="8" t="s">
        <v>3713</v>
      </c>
      <c r="F438" s="8" t="s">
        <v>3758</v>
      </c>
      <c r="G438" s="8" t="s">
        <v>3746</v>
      </c>
      <c r="H438" s="8" t="s">
        <v>3807</v>
      </c>
      <c r="I438" s="8">
        <v>17</v>
      </c>
      <c r="J438" s="9">
        <v>0.042013888888888885</v>
      </c>
    </row>
    <row r="439" spans="1:10" ht="12.75">
      <c r="A439" s="8">
        <v>60</v>
      </c>
      <c r="B439" s="8">
        <v>278</v>
      </c>
      <c r="C439" s="8" t="s">
        <v>1521</v>
      </c>
      <c r="D439" s="8" t="s">
        <v>63</v>
      </c>
      <c r="E439" s="8" t="s">
        <v>3713</v>
      </c>
      <c r="F439" s="8" t="s">
        <v>1522</v>
      </c>
      <c r="G439" s="8" t="s">
        <v>3776</v>
      </c>
      <c r="H439" s="8" t="s">
        <v>3731</v>
      </c>
      <c r="I439" s="8">
        <v>11</v>
      </c>
      <c r="J439" s="9">
        <v>0.027766203703703703</v>
      </c>
    </row>
    <row r="440" spans="1:10" ht="12.75">
      <c r="A440" s="8">
        <v>11</v>
      </c>
      <c r="B440" s="8">
        <v>463</v>
      </c>
      <c r="C440" s="8" t="s">
        <v>304</v>
      </c>
      <c r="D440" s="8" t="s">
        <v>70</v>
      </c>
      <c r="E440" s="8" t="s">
        <v>3713</v>
      </c>
      <c r="F440" s="8" t="s">
        <v>1477</v>
      </c>
      <c r="G440" s="8" t="s">
        <v>120</v>
      </c>
      <c r="H440" s="8" t="s">
        <v>3721</v>
      </c>
      <c r="I440" s="8">
        <v>5</v>
      </c>
      <c r="J440" s="9">
        <v>0.024270833333333332</v>
      </c>
    </row>
    <row r="441" spans="1:10" ht="12.75">
      <c r="A441" s="8">
        <v>7</v>
      </c>
      <c r="B441" s="8">
        <v>135</v>
      </c>
      <c r="C441" s="8" t="s">
        <v>306</v>
      </c>
      <c r="D441" s="8" t="s">
        <v>27</v>
      </c>
      <c r="E441" s="8" t="s">
        <v>3713</v>
      </c>
      <c r="F441" s="8" t="s">
        <v>3729</v>
      </c>
      <c r="G441" s="8" t="s">
        <v>3725</v>
      </c>
      <c r="H441" s="8" t="s">
        <v>3721</v>
      </c>
      <c r="I441" s="8">
        <v>4</v>
      </c>
      <c r="J441" s="9">
        <v>0.023287037037037037</v>
      </c>
    </row>
    <row r="442" spans="1:10" ht="12.75">
      <c r="A442" s="8">
        <v>24</v>
      </c>
      <c r="B442" s="8">
        <v>325</v>
      </c>
      <c r="C442" s="8" t="s">
        <v>1490</v>
      </c>
      <c r="D442" s="8" t="s">
        <v>3800</v>
      </c>
      <c r="E442" s="8" t="s">
        <v>3713</v>
      </c>
      <c r="F442" s="8" t="s">
        <v>1491</v>
      </c>
      <c r="G442" s="8" t="s">
        <v>54</v>
      </c>
      <c r="H442" s="8" t="s">
        <v>3716</v>
      </c>
      <c r="I442" s="8">
        <v>1</v>
      </c>
      <c r="J442" s="9">
        <v>0.02591435185185185</v>
      </c>
    </row>
    <row r="443" spans="1:10" ht="12.75">
      <c r="A443" s="8">
        <v>29</v>
      </c>
      <c r="B443" s="8">
        <v>107</v>
      </c>
      <c r="C443" s="8" t="s">
        <v>310</v>
      </c>
      <c r="D443" s="8" t="s">
        <v>67</v>
      </c>
      <c r="E443" s="8" t="s">
        <v>3713</v>
      </c>
      <c r="F443" s="8" t="s">
        <v>311</v>
      </c>
      <c r="G443" s="8" t="s">
        <v>25</v>
      </c>
      <c r="H443" s="8" t="s">
        <v>3747</v>
      </c>
      <c r="I443" s="8">
        <v>7</v>
      </c>
      <c r="J443" s="9">
        <v>0.026134259259259256</v>
      </c>
    </row>
    <row r="444" spans="1:10" ht="12.75">
      <c r="A444" s="8">
        <v>264</v>
      </c>
      <c r="B444" s="8">
        <v>116</v>
      </c>
      <c r="C444" s="8" t="s">
        <v>1706</v>
      </c>
      <c r="D444" s="8" t="s">
        <v>3770</v>
      </c>
      <c r="E444" s="8" t="s">
        <v>3713</v>
      </c>
      <c r="F444" s="8" t="s">
        <v>1479</v>
      </c>
      <c r="G444" s="8" t="s">
        <v>3715</v>
      </c>
      <c r="H444" s="8" t="s">
        <v>3716</v>
      </c>
      <c r="I444" s="8">
        <v>41</v>
      </c>
      <c r="J444" s="9">
        <v>0.03283564814814815</v>
      </c>
    </row>
    <row r="445" spans="1:10" ht="12.75">
      <c r="A445" s="8">
        <v>419</v>
      </c>
      <c r="B445" s="8">
        <v>464</v>
      </c>
      <c r="C445" s="8" t="s">
        <v>312</v>
      </c>
      <c r="D445" s="8" t="s">
        <v>1</v>
      </c>
      <c r="E445" s="8" t="s">
        <v>3713</v>
      </c>
      <c r="F445" s="8" t="s">
        <v>3729</v>
      </c>
      <c r="G445" s="8" t="s">
        <v>3759</v>
      </c>
      <c r="H445" s="8" t="s">
        <v>3716</v>
      </c>
      <c r="I445" s="8">
        <v>68</v>
      </c>
      <c r="J445" s="9">
        <v>0.037210648148148145</v>
      </c>
    </row>
    <row r="446" spans="1:10" ht="12.75">
      <c r="A446" s="8">
        <v>246</v>
      </c>
      <c r="B446" s="8">
        <v>384</v>
      </c>
      <c r="C446" s="8" t="s">
        <v>1693</v>
      </c>
      <c r="D446" s="8" t="s">
        <v>145</v>
      </c>
      <c r="E446" s="8" t="s">
        <v>3713</v>
      </c>
      <c r="F446" s="8" t="s">
        <v>1537</v>
      </c>
      <c r="G446" s="8" t="s">
        <v>294</v>
      </c>
      <c r="H446" s="8" t="s">
        <v>3721</v>
      </c>
      <c r="I446" s="8">
        <v>51</v>
      </c>
      <c r="J446" s="9">
        <v>0.03261574074074074</v>
      </c>
    </row>
    <row r="447" spans="1:10" ht="12.75">
      <c r="A447" s="8">
        <v>256</v>
      </c>
      <c r="B447" s="8">
        <v>310</v>
      </c>
      <c r="C447" s="8" t="s">
        <v>1701</v>
      </c>
      <c r="D447" s="8" t="s">
        <v>36</v>
      </c>
      <c r="E447" s="8" t="s">
        <v>3713</v>
      </c>
      <c r="F447" s="8" t="s">
        <v>60</v>
      </c>
      <c r="G447" s="8" t="s">
        <v>3830</v>
      </c>
      <c r="H447" s="8" t="s">
        <v>3731</v>
      </c>
      <c r="I447" s="8">
        <v>55</v>
      </c>
      <c r="J447" s="9">
        <v>0.03273148148148148</v>
      </c>
    </row>
    <row r="448" spans="1:10" ht="12.75">
      <c r="A448" s="8">
        <v>171</v>
      </c>
      <c r="B448" s="8">
        <v>371</v>
      </c>
      <c r="C448" s="8" t="s">
        <v>1625</v>
      </c>
      <c r="D448" s="8" t="s">
        <v>127</v>
      </c>
      <c r="E448" s="8" t="s">
        <v>3713</v>
      </c>
      <c r="F448" s="8" t="s">
        <v>1626</v>
      </c>
      <c r="G448" s="8" t="s">
        <v>31</v>
      </c>
      <c r="H448" s="8" t="s">
        <v>3721</v>
      </c>
      <c r="I448" s="8">
        <v>40</v>
      </c>
      <c r="J448" s="9">
        <v>0.030671296296296294</v>
      </c>
    </row>
    <row r="449" spans="1:10" ht="12.75">
      <c r="A449" s="8">
        <v>307</v>
      </c>
      <c r="B449" s="8">
        <v>157</v>
      </c>
      <c r="C449" s="8" t="s">
        <v>313</v>
      </c>
      <c r="D449" s="8" t="s">
        <v>314</v>
      </c>
      <c r="E449" s="8" t="s">
        <v>3713</v>
      </c>
      <c r="F449" s="8" t="s">
        <v>263</v>
      </c>
      <c r="G449" s="8" t="s">
        <v>3730</v>
      </c>
      <c r="H449" s="8" t="s">
        <v>3731</v>
      </c>
      <c r="I449" s="8">
        <v>63</v>
      </c>
      <c r="J449" s="9">
        <v>0.03364583333333333</v>
      </c>
    </row>
    <row r="450" spans="1:10" ht="12.75">
      <c r="A450" s="8">
        <v>329</v>
      </c>
      <c r="B450" s="8">
        <v>319</v>
      </c>
      <c r="C450" s="8" t="s">
        <v>1763</v>
      </c>
      <c r="D450" s="8" t="s">
        <v>36</v>
      </c>
      <c r="E450" s="8" t="s">
        <v>3713</v>
      </c>
      <c r="F450" s="8" t="s">
        <v>97</v>
      </c>
      <c r="G450" s="8" t="s">
        <v>34</v>
      </c>
      <c r="H450" s="8" t="s">
        <v>3721</v>
      </c>
      <c r="I450" s="8">
        <v>69</v>
      </c>
      <c r="J450" s="9">
        <v>0.034236111111111106</v>
      </c>
    </row>
    <row r="451" spans="1:10" ht="12.75">
      <c r="A451" s="8">
        <v>352</v>
      </c>
      <c r="B451" s="8">
        <v>201</v>
      </c>
      <c r="C451" s="8" t="s">
        <v>1784</v>
      </c>
      <c r="D451" s="8" t="s">
        <v>104</v>
      </c>
      <c r="E451" s="8" t="s">
        <v>3713</v>
      </c>
      <c r="F451" s="8" t="s">
        <v>290</v>
      </c>
      <c r="G451" s="8" t="s">
        <v>1368</v>
      </c>
      <c r="H451" s="8" t="s">
        <v>4</v>
      </c>
      <c r="I451" s="8">
        <v>19</v>
      </c>
      <c r="J451" s="9">
        <v>0.03466435185185185</v>
      </c>
    </row>
    <row r="452" spans="1:10" ht="12.75">
      <c r="A452" s="8">
        <v>75</v>
      </c>
      <c r="B452" s="8">
        <v>304</v>
      </c>
      <c r="C452" s="8" t="s">
        <v>1539</v>
      </c>
      <c r="D452" s="8" t="s">
        <v>1540</v>
      </c>
      <c r="E452" s="8" t="s">
        <v>3713</v>
      </c>
      <c r="F452" s="8" t="s">
        <v>1484</v>
      </c>
      <c r="G452" s="8" t="s">
        <v>3735</v>
      </c>
      <c r="H452" s="8" t="s">
        <v>3736</v>
      </c>
      <c r="I452" s="8">
        <v>6</v>
      </c>
      <c r="J452" s="9">
        <v>0.028287037037037034</v>
      </c>
    </row>
    <row r="453" spans="1:10" ht="12.75">
      <c r="A453" s="8">
        <v>197</v>
      </c>
      <c r="B453" s="8">
        <v>209</v>
      </c>
      <c r="C453" s="8" t="s">
        <v>1648</v>
      </c>
      <c r="D453" s="8" t="s">
        <v>708</v>
      </c>
      <c r="E453" s="8" t="s">
        <v>3713</v>
      </c>
      <c r="F453" s="8" t="s">
        <v>1649</v>
      </c>
      <c r="G453" s="8" t="s">
        <v>1368</v>
      </c>
      <c r="H453" s="8" t="s">
        <v>4</v>
      </c>
      <c r="I453" s="8">
        <v>5</v>
      </c>
      <c r="J453" s="9">
        <v>0.031574074074074074</v>
      </c>
    </row>
    <row r="454" spans="1:10" ht="12.75">
      <c r="A454" s="8">
        <v>248</v>
      </c>
      <c r="B454" s="8">
        <v>196</v>
      </c>
      <c r="C454" s="8" t="s">
        <v>1648</v>
      </c>
      <c r="D454" s="8" t="s">
        <v>3804</v>
      </c>
      <c r="E454" s="8" t="s">
        <v>3713</v>
      </c>
      <c r="F454" s="8" t="s">
        <v>1585</v>
      </c>
      <c r="G454" s="8" t="s">
        <v>3787</v>
      </c>
      <c r="H454" s="8" t="s">
        <v>3807</v>
      </c>
      <c r="I454" s="8">
        <v>5</v>
      </c>
      <c r="J454" s="9">
        <v>0.032638888888888884</v>
      </c>
    </row>
    <row r="455" spans="1:10" ht="12.75">
      <c r="A455" s="8">
        <v>387</v>
      </c>
      <c r="B455" s="8">
        <v>503</v>
      </c>
      <c r="C455" s="8" t="s">
        <v>1812</v>
      </c>
      <c r="D455" s="8" t="s">
        <v>3800</v>
      </c>
      <c r="E455" s="8" t="s">
        <v>3713</v>
      </c>
      <c r="F455" s="8" t="s">
        <v>97</v>
      </c>
      <c r="G455" s="8" t="s">
        <v>19</v>
      </c>
      <c r="H455" s="8" t="s">
        <v>3731</v>
      </c>
      <c r="I455" s="8">
        <v>84</v>
      </c>
      <c r="J455" s="9">
        <v>0.035925925925925924</v>
      </c>
    </row>
    <row r="456" spans="1:10" ht="12.75">
      <c r="A456" s="8">
        <v>210</v>
      </c>
      <c r="B456" s="8">
        <v>68</v>
      </c>
      <c r="C456" s="8" t="s">
        <v>321</v>
      </c>
      <c r="D456" s="8" t="s">
        <v>3809</v>
      </c>
      <c r="E456" s="8" t="s">
        <v>3713</v>
      </c>
      <c r="F456" s="8" t="s">
        <v>1662</v>
      </c>
      <c r="G456" s="8" t="s">
        <v>3792</v>
      </c>
      <c r="H456" s="8" t="s">
        <v>4</v>
      </c>
      <c r="I456" s="8">
        <v>6</v>
      </c>
      <c r="J456" s="9">
        <v>0.031956018518518516</v>
      </c>
    </row>
    <row r="457" spans="1:10" ht="12.75">
      <c r="A457" s="8">
        <v>450</v>
      </c>
      <c r="B457" s="8">
        <v>377</v>
      </c>
      <c r="C457" s="8" t="s">
        <v>1891</v>
      </c>
      <c r="D457" s="8" t="s">
        <v>1892</v>
      </c>
      <c r="E457" s="8" t="s">
        <v>3713</v>
      </c>
      <c r="F457" s="8" t="s">
        <v>3729</v>
      </c>
      <c r="G457" s="8" t="s">
        <v>3783</v>
      </c>
      <c r="H457" s="8" t="s">
        <v>4</v>
      </c>
      <c r="I457" s="8">
        <v>27</v>
      </c>
      <c r="J457" s="9">
        <v>0.03885416666666666</v>
      </c>
    </row>
    <row r="458" spans="1:10" ht="12.75">
      <c r="A458" s="8">
        <v>80</v>
      </c>
      <c r="B458" s="8">
        <v>161</v>
      </c>
      <c r="C458" s="8" t="s">
        <v>1546</v>
      </c>
      <c r="D458" s="8" t="s">
        <v>3850</v>
      </c>
      <c r="E458" s="8" t="s">
        <v>3713</v>
      </c>
      <c r="F458" s="8" t="s">
        <v>1217</v>
      </c>
      <c r="G458" s="8" t="s">
        <v>100</v>
      </c>
      <c r="H458" s="8" t="s">
        <v>3736</v>
      </c>
      <c r="I458" s="8">
        <v>7</v>
      </c>
      <c r="J458" s="9">
        <v>0.02837962962962963</v>
      </c>
    </row>
    <row r="459" spans="1:10" ht="12.75">
      <c r="A459" s="8">
        <v>18</v>
      </c>
      <c r="B459" s="8">
        <v>287</v>
      </c>
      <c r="C459" s="8" t="s">
        <v>1422</v>
      </c>
      <c r="D459" s="8" t="s">
        <v>1116</v>
      </c>
      <c r="E459" s="8" t="s">
        <v>3713</v>
      </c>
      <c r="F459" s="8" t="s">
        <v>65</v>
      </c>
      <c r="G459" s="8" t="s">
        <v>22</v>
      </c>
      <c r="H459" s="8" t="s">
        <v>3807</v>
      </c>
      <c r="I459" s="8">
        <v>1</v>
      </c>
      <c r="J459" s="9">
        <v>0.025335648148148145</v>
      </c>
    </row>
    <row r="460" spans="1:10" ht="12.75">
      <c r="A460" s="8">
        <v>300</v>
      </c>
      <c r="B460" s="8">
        <v>331</v>
      </c>
      <c r="C460" s="8" t="s">
        <v>1740</v>
      </c>
      <c r="D460" s="8" t="s">
        <v>3794</v>
      </c>
      <c r="E460" s="8" t="s">
        <v>3713</v>
      </c>
      <c r="F460" s="8" t="s">
        <v>97</v>
      </c>
      <c r="G460" s="8" t="s">
        <v>3746</v>
      </c>
      <c r="H460" s="8" t="s">
        <v>3747</v>
      </c>
      <c r="I460" s="8">
        <v>73</v>
      </c>
      <c r="J460" s="9">
        <v>0.03335648148148148</v>
      </c>
    </row>
    <row r="461" spans="1:10" ht="12.75">
      <c r="A461" s="8">
        <v>124</v>
      </c>
      <c r="B461" s="8">
        <v>378</v>
      </c>
      <c r="C461" s="8" t="s">
        <v>324</v>
      </c>
      <c r="D461" s="8" t="s">
        <v>3852</v>
      </c>
      <c r="E461" s="8" t="s">
        <v>3713</v>
      </c>
      <c r="F461" s="8" t="s">
        <v>1583</v>
      </c>
      <c r="G461" s="8" t="s">
        <v>22</v>
      </c>
      <c r="H461" s="8" t="s">
        <v>3747</v>
      </c>
      <c r="I461" s="8">
        <v>29</v>
      </c>
      <c r="J461" s="9">
        <v>0.029560185185185182</v>
      </c>
    </row>
    <row r="462" spans="1:10" ht="12.75">
      <c r="A462" s="8">
        <v>343</v>
      </c>
      <c r="B462" s="8">
        <v>423</v>
      </c>
      <c r="C462" s="8" t="s">
        <v>1776</v>
      </c>
      <c r="D462" s="8" t="s">
        <v>1777</v>
      </c>
      <c r="E462" s="8" t="s">
        <v>3713</v>
      </c>
      <c r="F462" s="8" t="s">
        <v>151</v>
      </c>
      <c r="G462" s="8" t="s">
        <v>3735</v>
      </c>
      <c r="H462" s="8" t="s">
        <v>3726</v>
      </c>
      <c r="I462" s="8">
        <v>13</v>
      </c>
      <c r="J462" s="9">
        <v>0.03443287037037037</v>
      </c>
    </row>
    <row r="463" spans="1:10" ht="12.75">
      <c r="A463" s="8">
        <v>109</v>
      </c>
      <c r="B463" s="8">
        <v>433</v>
      </c>
      <c r="C463" s="8" t="s">
        <v>1427</v>
      </c>
      <c r="D463" s="8" t="s">
        <v>1428</v>
      </c>
      <c r="E463" s="8" t="s">
        <v>3713</v>
      </c>
      <c r="F463" s="8" t="s">
        <v>1429</v>
      </c>
      <c r="G463" s="8" t="s">
        <v>91</v>
      </c>
      <c r="H463" s="8" t="s">
        <v>3731</v>
      </c>
      <c r="I463" s="8">
        <v>24</v>
      </c>
      <c r="J463" s="9">
        <v>0.02912037037037037</v>
      </c>
    </row>
    <row r="464" spans="1:10" ht="12.75">
      <c r="A464" s="8">
        <v>54</v>
      </c>
      <c r="B464" s="8">
        <v>441</v>
      </c>
      <c r="C464" s="8" t="s">
        <v>325</v>
      </c>
      <c r="D464" s="8" t="s">
        <v>127</v>
      </c>
      <c r="E464" s="8" t="s">
        <v>3713</v>
      </c>
      <c r="F464" s="8" t="s">
        <v>326</v>
      </c>
      <c r="G464" s="8" t="s">
        <v>3735</v>
      </c>
      <c r="H464" s="8" t="s">
        <v>3736</v>
      </c>
      <c r="I464" s="8">
        <v>3</v>
      </c>
      <c r="J464" s="9">
        <v>0.027453703703703702</v>
      </c>
    </row>
    <row r="465" spans="1:10" ht="12.75">
      <c r="A465" s="8">
        <v>241</v>
      </c>
      <c r="B465" s="8">
        <v>291</v>
      </c>
      <c r="C465" s="8" t="s">
        <v>1687</v>
      </c>
      <c r="D465" s="8" t="s">
        <v>3832</v>
      </c>
      <c r="E465" s="8" t="s">
        <v>3713</v>
      </c>
      <c r="F465" s="8" t="s">
        <v>1688</v>
      </c>
      <c r="G465" s="8" t="s">
        <v>188</v>
      </c>
      <c r="H465" s="8" t="s">
        <v>3731</v>
      </c>
      <c r="I465" s="8">
        <v>50</v>
      </c>
      <c r="J465" s="9">
        <v>0.03252314814814815</v>
      </c>
    </row>
    <row r="466" spans="1:10" ht="12.75">
      <c r="A466" s="8">
        <v>198</v>
      </c>
      <c r="B466" s="8">
        <v>43</v>
      </c>
      <c r="C466" s="8" t="s">
        <v>1650</v>
      </c>
      <c r="D466" s="8" t="s">
        <v>3791</v>
      </c>
      <c r="E466" s="8" t="s">
        <v>3713</v>
      </c>
      <c r="F466" s="8" t="s">
        <v>1607</v>
      </c>
      <c r="G466" s="8" t="s">
        <v>3806</v>
      </c>
      <c r="H466" s="8" t="s">
        <v>3747</v>
      </c>
      <c r="I466" s="8">
        <v>51</v>
      </c>
      <c r="J466" s="9">
        <v>0.03158564814814815</v>
      </c>
    </row>
    <row r="467" spans="1:10" ht="12.75">
      <c r="A467" s="8">
        <v>306</v>
      </c>
      <c r="B467" s="8">
        <v>488</v>
      </c>
      <c r="C467" s="8" t="s">
        <v>1745</v>
      </c>
      <c r="D467" s="8" t="s">
        <v>1020</v>
      </c>
      <c r="E467" s="8" t="s">
        <v>3713</v>
      </c>
      <c r="F467" s="8" t="s">
        <v>1746</v>
      </c>
      <c r="G467" s="8" t="s">
        <v>3720</v>
      </c>
      <c r="H467" s="8" t="s">
        <v>3731</v>
      </c>
      <c r="I467" s="8">
        <v>62</v>
      </c>
      <c r="J467" s="9">
        <v>0.03364583333333333</v>
      </c>
    </row>
    <row r="468" spans="1:10" ht="12.75">
      <c r="A468" s="8">
        <v>303</v>
      </c>
      <c r="B468" s="8">
        <v>34</v>
      </c>
      <c r="C468" s="8" t="s">
        <v>1742</v>
      </c>
      <c r="D468" s="8" t="s">
        <v>1</v>
      </c>
      <c r="E468" s="8" t="s">
        <v>3713</v>
      </c>
      <c r="F468" s="8" t="s">
        <v>1743</v>
      </c>
      <c r="G468" s="8" t="s">
        <v>3830</v>
      </c>
      <c r="H468" s="8" t="s">
        <v>3731</v>
      </c>
      <c r="I468" s="8">
        <v>61</v>
      </c>
      <c r="J468" s="9">
        <v>0.03355324074074074</v>
      </c>
    </row>
    <row r="469" spans="1:10" ht="12.75">
      <c r="A469" s="8">
        <v>333</v>
      </c>
      <c r="B469" s="8">
        <v>386</v>
      </c>
      <c r="C469" s="8" t="s">
        <v>336</v>
      </c>
      <c r="D469" s="8" t="s">
        <v>67</v>
      </c>
      <c r="E469" s="8" t="s">
        <v>3713</v>
      </c>
      <c r="F469" s="8" t="s">
        <v>1765</v>
      </c>
      <c r="G469" s="8" t="s">
        <v>3751</v>
      </c>
      <c r="H469" s="8" t="s">
        <v>3716</v>
      </c>
      <c r="I469" s="8">
        <v>54</v>
      </c>
      <c r="J469" s="9">
        <v>0.034305555555555554</v>
      </c>
    </row>
    <row r="470" spans="1:10" ht="12.75">
      <c r="A470" s="8">
        <v>285</v>
      </c>
      <c r="B470" s="8">
        <v>112</v>
      </c>
      <c r="C470" s="8" t="s">
        <v>1726</v>
      </c>
      <c r="D470" s="8" t="s">
        <v>1727</v>
      </c>
      <c r="E470" s="8" t="s">
        <v>3713</v>
      </c>
      <c r="F470" s="8" t="s">
        <v>1728</v>
      </c>
      <c r="G470" s="8" t="s">
        <v>3820</v>
      </c>
      <c r="H470" s="8" t="s">
        <v>3747</v>
      </c>
      <c r="I470" s="8">
        <v>70</v>
      </c>
      <c r="J470" s="9">
        <v>0.033032407407407406</v>
      </c>
    </row>
    <row r="471" spans="1:10" ht="12.75">
      <c r="A471" s="8">
        <v>272</v>
      </c>
      <c r="B471" s="8">
        <v>177</v>
      </c>
      <c r="C471" s="8" t="s">
        <v>1436</v>
      </c>
      <c r="D471" s="8" t="s">
        <v>41</v>
      </c>
      <c r="E471" s="8" t="s">
        <v>3713</v>
      </c>
      <c r="F471" s="8" t="s">
        <v>1437</v>
      </c>
      <c r="G471" s="8" t="s">
        <v>3751</v>
      </c>
      <c r="H471" s="8" t="s">
        <v>3716</v>
      </c>
      <c r="I471" s="8">
        <v>43</v>
      </c>
      <c r="J471" s="9">
        <v>0.032951388888888884</v>
      </c>
    </row>
    <row r="472" spans="1:10" ht="12.75">
      <c r="A472" s="8">
        <v>443</v>
      </c>
      <c r="B472" s="8">
        <v>296</v>
      </c>
      <c r="C472" s="8" t="s">
        <v>1883</v>
      </c>
      <c r="D472" s="8" t="s">
        <v>3791</v>
      </c>
      <c r="E472" s="8" t="s">
        <v>3713</v>
      </c>
      <c r="F472" s="8" t="s">
        <v>1884</v>
      </c>
      <c r="G472" s="8" t="s">
        <v>3759</v>
      </c>
      <c r="H472" s="8" t="s">
        <v>3716</v>
      </c>
      <c r="I472" s="8">
        <v>77</v>
      </c>
      <c r="J472" s="9">
        <v>0.038425925925925926</v>
      </c>
    </row>
    <row r="473" spans="1:10" ht="12.75">
      <c r="A473" s="8">
        <v>479</v>
      </c>
      <c r="B473" s="8">
        <v>425</v>
      </c>
      <c r="C473" s="8" t="s">
        <v>337</v>
      </c>
      <c r="D473" s="8" t="s">
        <v>3852</v>
      </c>
      <c r="E473" s="8" t="s">
        <v>3713</v>
      </c>
      <c r="F473" s="8" t="s">
        <v>151</v>
      </c>
      <c r="G473" s="8" t="s">
        <v>22</v>
      </c>
      <c r="H473" s="8" t="s">
        <v>3747</v>
      </c>
      <c r="I473" s="8">
        <v>97</v>
      </c>
      <c r="J473" s="9">
        <v>0.04130787037037037</v>
      </c>
    </row>
    <row r="474" spans="1:10" ht="12.75">
      <c r="A474" s="8">
        <v>66</v>
      </c>
      <c r="B474" s="8">
        <v>301</v>
      </c>
      <c r="C474" s="8" t="s">
        <v>1528</v>
      </c>
      <c r="D474" s="8" t="s">
        <v>3761</v>
      </c>
      <c r="E474" s="8" t="s">
        <v>3713</v>
      </c>
      <c r="F474" s="8" t="s">
        <v>1308</v>
      </c>
      <c r="G474" s="8" t="s">
        <v>54</v>
      </c>
      <c r="H474" s="8" t="s">
        <v>3716</v>
      </c>
      <c r="I474" s="8">
        <v>8</v>
      </c>
      <c r="J474" s="9">
        <v>0.02806712962962963</v>
      </c>
    </row>
    <row r="475" spans="1:10" ht="12.75">
      <c r="A475" s="8">
        <v>463</v>
      </c>
      <c r="B475" s="8">
        <v>428</v>
      </c>
      <c r="C475" s="8" t="s">
        <v>1447</v>
      </c>
      <c r="D475" s="8" t="s">
        <v>36</v>
      </c>
      <c r="E475" s="8" t="s">
        <v>3713</v>
      </c>
      <c r="F475" s="8" t="s">
        <v>1448</v>
      </c>
      <c r="G475" s="8" t="s">
        <v>3746</v>
      </c>
      <c r="H475" s="8" t="s">
        <v>3747</v>
      </c>
      <c r="I475" s="8">
        <v>96</v>
      </c>
      <c r="J475" s="9">
        <v>0.039837962962962964</v>
      </c>
    </row>
    <row r="476" spans="1:10" ht="12.75">
      <c r="A476" s="8">
        <v>378</v>
      </c>
      <c r="B476" s="8">
        <v>199</v>
      </c>
      <c r="C476" s="8" t="s">
        <v>1803</v>
      </c>
      <c r="D476" s="8" t="s">
        <v>3809</v>
      </c>
      <c r="E476" s="8" t="s">
        <v>3713</v>
      </c>
      <c r="F476" s="8" t="s">
        <v>1023</v>
      </c>
      <c r="G476" s="8" t="s">
        <v>3763</v>
      </c>
      <c r="H476" s="8" t="s">
        <v>3716</v>
      </c>
      <c r="I476" s="8">
        <v>61</v>
      </c>
      <c r="J476" s="9">
        <v>0.035648148148148144</v>
      </c>
    </row>
    <row r="477" spans="1:10" ht="12.75">
      <c r="A477" s="8">
        <v>254</v>
      </c>
      <c r="B477" s="8">
        <v>83</v>
      </c>
      <c r="C477" s="8" t="s">
        <v>1700</v>
      </c>
      <c r="D477" s="8" t="s">
        <v>70</v>
      </c>
      <c r="E477" s="8" t="s">
        <v>3713</v>
      </c>
      <c r="F477" s="8" t="s">
        <v>263</v>
      </c>
      <c r="G477" s="8" t="s">
        <v>3806</v>
      </c>
      <c r="H477" s="8" t="s">
        <v>3747</v>
      </c>
      <c r="I477" s="8">
        <v>63</v>
      </c>
      <c r="J477" s="9">
        <v>0.032719907407407406</v>
      </c>
    </row>
    <row r="478" spans="1:10" ht="12.75">
      <c r="A478" s="8">
        <v>400</v>
      </c>
      <c r="B478" s="8">
        <v>82</v>
      </c>
      <c r="C478" s="8" t="s">
        <v>1700</v>
      </c>
      <c r="D478" s="8" t="s">
        <v>115</v>
      </c>
      <c r="E478" s="8" t="s">
        <v>3713</v>
      </c>
      <c r="F478" s="8" t="s">
        <v>263</v>
      </c>
      <c r="G478" s="8" t="s">
        <v>22</v>
      </c>
      <c r="H478" s="8" t="s">
        <v>3807</v>
      </c>
      <c r="I478" s="8">
        <v>11</v>
      </c>
      <c r="J478" s="9">
        <v>0.03663194444444444</v>
      </c>
    </row>
    <row r="479" spans="1:10" ht="12.75">
      <c r="A479" s="8">
        <v>491</v>
      </c>
      <c r="B479" s="8">
        <v>109</v>
      </c>
      <c r="C479" s="8" t="s">
        <v>1929</v>
      </c>
      <c r="D479" s="8" t="s">
        <v>3832</v>
      </c>
      <c r="E479" s="8" t="s">
        <v>3713</v>
      </c>
      <c r="F479" s="8" t="s">
        <v>3729</v>
      </c>
      <c r="G479" s="8" t="s">
        <v>3806</v>
      </c>
      <c r="H479" s="8" t="s">
        <v>3747</v>
      </c>
      <c r="I479" s="8">
        <v>98</v>
      </c>
      <c r="J479" s="9">
        <v>0.04299768518518518</v>
      </c>
    </row>
    <row r="480" spans="1:10" ht="12.75">
      <c r="A480" s="8">
        <v>143</v>
      </c>
      <c r="B480" s="8">
        <v>74</v>
      </c>
      <c r="C480" s="8" t="s">
        <v>1599</v>
      </c>
      <c r="D480" s="8" t="s">
        <v>104</v>
      </c>
      <c r="E480" s="8" t="s">
        <v>3713</v>
      </c>
      <c r="F480" s="8" t="s">
        <v>1600</v>
      </c>
      <c r="G480" s="8" t="s">
        <v>3787</v>
      </c>
      <c r="H480" s="8" t="s">
        <v>3747</v>
      </c>
      <c r="I480" s="8">
        <v>36</v>
      </c>
      <c r="J480" s="9">
        <v>0.030115740740740738</v>
      </c>
    </row>
    <row r="481" spans="1:10" ht="12.75">
      <c r="A481" s="8">
        <v>436</v>
      </c>
      <c r="B481" s="8">
        <v>234</v>
      </c>
      <c r="C481" s="8" t="s">
        <v>1875</v>
      </c>
      <c r="D481" s="8" t="s">
        <v>18</v>
      </c>
      <c r="E481" s="8" t="s">
        <v>3713</v>
      </c>
      <c r="F481" s="8" t="s">
        <v>1647</v>
      </c>
      <c r="G481" s="8" t="s">
        <v>3848</v>
      </c>
      <c r="H481" s="8" t="s">
        <v>3721</v>
      </c>
      <c r="I481" s="8">
        <v>81</v>
      </c>
      <c r="J481" s="9">
        <v>0.03805555555555555</v>
      </c>
    </row>
    <row r="482" spans="1:10" ht="12.75">
      <c r="A482" s="8">
        <v>458</v>
      </c>
      <c r="B482" s="8">
        <v>252</v>
      </c>
      <c r="C482" s="8" t="s">
        <v>1899</v>
      </c>
      <c r="D482" s="8" t="s">
        <v>3794</v>
      </c>
      <c r="E482" s="8" t="s">
        <v>3713</v>
      </c>
      <c r="F482" s="8" t="s">
        <v>1900</v>
      </c>
      <c r="G482" s="8" t="s">
        <v>46</v>
      </c>
      <c r="H482" s="8" t="s">
        <v>3721</v>
      </c>
      <c r="I482" s="8">
        <v>82</v>
      </c>
      <c r="J482" s="9">
        <v>0.03927083333333333</v>
      </c>
    </row>
    <row r="483" spans="1:10" ht="12.75">
      <c r="A483" s="8">
        <v>466</v>
      </c>
      <c r="B483" s="8">
        <v>245</v>
      </c>
      <c r="C483" s="8" t="s">
        <v>1899</v>
      </c>
      <c r="D483" s="8" t="s">
        <v>1905</v>
      </c>
      <c r="E483" s="8" t="s">
        <v>3713</v>
      </c>
      <c r="F483" s="8" t="s">
        <v>1900</v>
      </c>
      <c r="G483" s="8" t="s">
        <v>3861</v>
      </c>
      <c r="H483" s="8" t="s">
        <v>3807</v>
      </c>
      <c r="I483" s="8">
        <v>16</v>
      </c>
      <c r="J483" s="9">
        <v>0.039907407407407405</v>
      </c>
    </row>
    <row r="484" spans="1:10" ht="12.75">
      <c r="A484" s="8">
        <v>262</v>
      </c>
      <c r="B484" s="8">
        <v>23</v>
      </c>
      <c r="C484" s="8" t="s">
        <v>1705</v>
      </c>
      <c r="D484" s="8" t="s">
        <v>3733</v>
      </c>
      <c r="E484" s="8" t="s">
        <v>3713</v>
      </c>
      <c r="F484" s="8" t="s">
        <v>182</v>
      </c>
      <c r="G484" s="8" t="s">
        <v>3720</v>
      </c>
      <c r="H484" s="8" t="s">
        <v>3731</v>
      </c>
      <c r="I484" s="8">
        <v>57</v>
      </c>
      <c r="J484" s="9">
        <v>0.03280092592592592</v>
      </c>
    </row>
    <row r="485" spans="1:10" ht="12.75">
      <c r="A485" s="8">
        <v>83</v>
      </c>
      <c r="B485" s="8">
        <v>298</v>
      </c>
      <c r="C485" s="8" t="s">
        <v>1452</v>
      </c>
      <c r="D485" s="8" t="s">
        <v>115</v>
      </c>
      <c r="E485" s="8" t="s">
        <v>3713</v>
      </c>
      <c r="F485" s="8" t="s">
        <v>1311</v>
      </c>
      <c r="G485" s="8" t="s">
        <v>25</v>
      </c>
      <c r="H485" s="8" t="s">
        <v>3807</v>
      </c>
      <c r="I485" s="8">
        <v>3</v>
      </c>
      <c r="J485" s="9">
        <v>0.028483796296296295</v>
      </c>
    </row>
    <row r="486" spans="1:10" ht="12.75">
      <c r="A486" s="8">
        <v>106</v>
      </c>
      <c r="B486" s="8">
        <v>67</v>
      </c>
      <c r="C486" s="8" t="s">
        <v>345</v>
      </c>
      <c r="D486" s="8" t="s">
        <v>3800</v>
      </c>
      <c r="E486" s="8" t="s">
        <v>3713</v>
      </c>
      <c r="F486" s="8" t="s">
        <v>1568</v>
      </c>
      <c r="G486" s="8" t="s">
        <v>170</v>
      </c>
      <c r="H486" s="8" t="s">
        <v>3716</v>
      </c>
      <c r="I486" s="8">
        <v>18</v>
      </c>
      <c r="J486" s="9">
        <v>0.02907407407407407</v>
      </c>
    </row>
    <row r="487" spans="1:10" ht="12.75">
      <c r="A487" s="8">
        <v>370</v>
      </c>
      <c r="B487" s="8">
        <v>66</v>
      </c>
      <c r="C487" s="8" t="s">
        <v>345</v>
      </c>
      <c r="D487" s="8" t="s">
        <v>3791</v>
      </c>
      <c r="E487" s="8" t="s">
        <v>3713</v>
      </c>
      <c r="F487" s="8" t="s">
        <v>1568</v>
      </c>
      <c r="G487" s="8" t="s">
        <v>3751</v>
      </c>
      <c r="H487" s="8" t="s">
        <v>3716</v>
      </c>
      <c r="I487" s="8">
        <v>59</v>
      </c>
      <c r="J487" s="9">
        <v>0.03518518518518518</v>
      </c>
    </row>
    <row r="488" spans="1:10" ht="12.75">
      <c r="A488" s="8">
        <v>327</v>
      </c>
      <c r="B488" s="8">
        <v>123</v>
      </c>
      <c r="C488" s="8" t="s">
        <v>1761</v>
      </c>
      <c r="D488" s="8" t="s">
        <v>145</v>
      </c>
      <c r="E488" s="8" t="s">
        <v>3713</v>
      </c>
      <c r="F488" s="8" t="s">
        <v>1762</v>
      </c>
      <c r="G488" s="8" t="s">
        <v>3830</v>
      </c>
      <c r="H488" s="8" t="s">
        <v>3731</v>
      </c>
      <c r="I488" s="8">
        <v>71</v>
      </c>
      <c r="J488" s="9">
        <v>0.03415509259259259</v>
      </c>
    </row>
    <row r="489" spans="1:10" ht="12.75">
      <c r="A489" s="8">
        <v>40</v>
      </c>
      <c r="B489" s="8">
        <v>189</v>
      </c>
      <c r="C489" s="8" t="s">
        <v>1504</v>
      </c>
      <c r="D489" s="8" t="s">
        <v>1349</v>
      </c>
      <c r="E489" s="8" t="s">
        <v>3713</v>
      </c>
      <c r="F489" s="8" t="s">
        <v>3734</v>
      </c>
      <c r="G489" s="8" t="s">
        <v>3840</v>
      </c>
      <c r="H489" s="8" t="s">
        <v>3721</v>
      </c>
      <c r="I489" s="8">
        <v>14</v>
      </c>
      <c r="J489" s="9">
        <v>0.026921296296296294</v>
      </c>
    </row>
    <row r="490" spans="1:10" ht="12.75">
      <c r="A490" s="8">
        <v>23</v>
      </c>
      <c r="B490" s="8">
        <v>16</v>
      </c>
      <c r="C490" s="8" t="s">
        <v>1488</v>
      </c>
      <c r="D490" s="8" t="s">
        <v>1489</v>
      </c>
      <c r="E490" s="8" t="s">
        <v>1464</v>
      </c>
      <c r="F490" s="8" t="s">
        <v>1465</v>
      </c>
      <c r="G490" s="8" t="s">
        <v>22</v>
      </c>
      <c r="H490" s="8" t="s">
        <v>3807</v>
      </c>
      <c r="I490" s="8">
        <v>2</v>
      </c>
      <c r="J490" s="9">
        <v>0.025879629629629627</v>
      </c>
    </row>
    <row r="491" spans="1:10" ht="12.75">
      <c r="A491" s="8">
        <v>90</v>
      </c>
      <c r="B491" s="8">
        <v>387</v>
      </c>
      <c r="C491" s="8" t="s">
        <v>1453</v>
      </c>
      <c r="D491" s="8" t="s">
        <v>16</v>
      </c>
      <c r="E491" s="8" t="s">
        <v>3713</v>
      </c>
      <c r="F491" s="8" t="s">
        <v>1537</v>
      </c>
      <c r="G491" s="8" t="s">
        <v>34</v>
      </c>
      <c r="H491" s="8" t="s">
        <v>3721</v>
      </c>
      <c r="I491" s="8">
        <v>26</v>
      </c>
      <c r="J491" s="9">
        <v>0.028622685185185185</v>
      </c>
    </row>
    <row r="492" spans="1:10" ht="12.75">
      <c r="A492" s="8">
        <v>208</v>
      </c>
      <c r="B492" s="8">
        <v>127</v>
      </c>
      <c r="C492" s="8" t="s">
        <v>1660</v>
      </c>
      <c r="D492" s="8" t="s">
        <v>3733</v>
      </c>
      <c r="E492" s="8" t="s">
        <v>3713</v>
      </c>
      <c r="F492" s="8" t="s">
        <v>436</v>
      </c>
      <c r="G492" s="8" t="s">
        <v>188</v>
      </c>
      <c r="H492" s="8" t="s">
        <v>3731</v>
      </c>
      <c r="I492" s="8">
        <v>41</v>
      </c>
      <c r="J492" s="9">
        <v>0.031875</v>
      </c>
    </row>
    <row r="493" spans="1:10" ht="12.75">
      <c r="A493" s="8">
        <v>251</v>
      </c>
      <c r="B493" s="8">
        <v>323</v>
      </c>
      <c r="C493" s="8" t="s">
        <v>1698</v>
      </c>
      <c r="D493" s="8" t="s">
        <v>3741</v>
      </c>
      <c r="E493" s="8" t="s">
        <v>3713</v>
      </c>
      <c r="F493" s="8" t="s">
        <v>3805</v>
      </c>
      <c r="G493" s="8" t="s">
        <v>120</v>
      </c>
      <c r="H493" s="8" t="s">
        <v>3721</v>
      </c>
      <c r="I493" s="8">
        <v>53</v>
      </c>
      <c r="J493" s="9">
        <v>0.032685185185185185</v>
      </c>
    </row>
    <row r="494" spans="1:10" ht="12.75">
      <c r="A494" s="8">
        <v>414</v>
      </c>
      <c r="B494" s="8">
        <v>164</v>
      </c>
      <c r="C494" s="8" t="s">
        <v>1454</v>
      </c>
      <c r="D494" s="8" t="s">
        <v>70</v>
      </c>
      <c r="E494" s="8" t="s">
        <v>3713</v>
      </c>
      <c r="F494" s="8" t="s">
        <v>1839</v>
      </c>
      <c r="G494" s="8" t="s">
        <v>31</v>
      </c>
      <c r="H494" s="8" t="s">
        <v>3721</v>
      </c>
      <c r="I494" s="8">
        <v>79</v>
      </c>
      <c r="J494" s="9">
        <v>0.03708333333333333</v>
      </c>
    </row>
    <row r="495" spans="1:10" ht="12.75">
      <c r="A495" s="8">
        <v>217</v>
      </c>
      <c r="B495" s="8">
        <v>47</v>
      </c>
      <c r="C495" s="8" t="s">
        <v>1667</v>
      </c>
      <c r="D495" s="8" t="s">
        <v>1668</v>
      </c>
      <c r="E495" s="8" t="s">
        <v>3713</v>
      </c>
      <c r="F495" s="8" t="s">
        <v>1669</v>
      </c>
      <c r="G495" s="8" t="s">
        <v>3820</v>
      </c>
      <c r="H495" s="8" t="s">
        <v>3747</v>
      </c>
      <c r="I495" s="8">
        <v>56</v>
      </c>
      <c r="J495" s="9">
        <v>0.032025462962962964</v>
      </c>
    </row>
    <row r="496" spans="1:10" ht="12.75">
      <c r="A496" s="8">
        <v>347</v>
      </c>
      <c r="B496" s="8">
        <v>181</v>
      </c>
      <c r="C496" s="8" t="s">
        <v>1780</v>
      </c>
      <c r="D496" s="8" t="s">
        <v>3842</v>
      </c>
      <c r="E496" s="8" t="s">
        <v>3713</v>
      </c>
      <c r="F496" s="8" t="s">
        <v>1781</v>
      </c>
      <c r="G496" s="8" t="s">
        <v>25</v>
      </c>
      <c r="H496" s="8" t="s">
        <v>3747</v>
      </c>
      <c r="I496" s="8">
        <v>79</v>
      </c>
      <c r="J496" s="9">
        <v>0.034548611111111106</v>
      </c>
    </row>
    <row r="497" spans="1:10" ht="12.75">
      <c r="A497" s="8">
        <v>176</v>
      </c>
      <c r="B497" s="8">
        <v>77</v>
      </c>
      <c r="C497" s="8" t="s">
        <v>1628</v>
      </c>
      <c r="D497" s="8" t="s">
        <v>3770</v>
      </c>
      <c r="E497" s="8" t="s">
        <v>3713</v>
      </c>
      <c r="F497" s="8" t="s">
        <v>1629</v>
      </c>
      <c r="G497" s="8" t="s">
        <v>3792</v>
      </c>
      <c r="H497" s="8" t="s">
        <v>4</v>
      </c>
      <c r="I497" s="8">
        <v>3</v>
      </c>
      <c r="J497" s="9">
        <v>0.030787037037037036</v>
      </c>
    </row>
    <row r="498" spans="1:10" ht="12.75">
      <c r="A498" s="8">
        <v>284</v>
      </c>
      <c r="B498" s="8">
        <v>76</v>
      </c>
      <c r="C498" s="8" t="s">
        <v>1628</v>
      </c>
      <c r="D498" s="8" t="s">
        <v>106</v>
      </c>
      <c r="E498" s="8" t="s">
        <v>3713</v>
      </c>
      <c r="F498" s="8" t="s">
        <v>1725</v>
      </c>
      <c r="G498" s="8" t="s">
        <v>294</v>
      </c>
      <c r="H498" s="8" t="s">
        <v>3726</v>
      </c>
      <c r="I498" s="8">
        <v>11</v>
      </c>
      <c r="J498" s="9">
        <v>0.033032407407407406</v>
      </c>
    </row>
    <row r="499" spans="1:10" ht="12.75">
      <c r="A499" s="8">
        <v>346</v>
      </c>
      <c r="B499" s="8">
        <v>61</v>
      </c>
      <c r="C499" s="8" t="s">
        <v>348</v>
      </c>
      <c r="D499" s="8" t="s">
        <v>80</v>
      </c>
      <c r="E499" s="8" t="s">
        <v>3713</v>
      </c>
      <c r="F499" s="8" t="s">
        <v>3729</v>
      </c>
      <c r="G499" s="8" t="s">
        <v>46</v>
      </c>
      <c r="H499" s="8" t="s">
        <v>3721</v>
      </c>
      <c r="I499" s="8">
        <v>71</v>
      </c>
      <c r="J499" s="9">
        <v>0.03453703703703703</v>
      </c>
    </row>
    <row r="500" spans="1:10" ht="12.75">
      <c r="A500" s="8">
        <v>189</v>
      </c>
      <c r="B500" s="8">
        <v>460</v>
      </c>
      <c r="C500" s="8" t="s">
        <v>1644</v>
      </c>
      <c r="D500" s="8" t="s">
        <v>3852</v>
      </c>
      <c r="E500" s="8" t="s">
        <v>3713</v>
      </c>
      <c r="F500" s="8" t="s">
        <v>97</v>
      </c>
      <c r="G500" s="8" t="s">
        <v>34</v>
      </c>
      <c r="H500" s="8" t="s">
        <v>3721</v>
      </c>
      <c r="I500" s="8">
        <v>43</v>
      </c>
      <c r="J500" s="9">
        <v>0.03130787037037037</v>
      </c>
    </row>
    <row r="501" spans="1:10" ht="12.75">
      <c r="A501" s="8">
        <v>14</v>
      </c>
      <c r="B501" s="8">
        <v>259</v>
      </c>
      <c r="C501" s="8" t="s">
        <v>349</v>
      </c>
      <c r="D501" s="8" t="s">
        <v>63</v>
      </c>
      <c r="E501" s="8" t="s">
        <v>3713</v>
      </c>
      <c r="F501" s="8" t="s">
        <v>3729</v>
      </c>
      <c r="G501" s="8" t="s">
        <v>3830</v>
      </c>
      <c r="H501" s="8" t="s">
        <v>3731</v>
      </c>
      <c r="I501" s="8">
        <v>6</v>
      </c>
      <c r="J501" s="9">
        <v>0.02511574074074074</v>
      </c>
    </row>
    <row r="502" spans="1:10" ht="12.75">
      <c r="A502" s="8">
        <v>183</v>
      </c>
      <c r="B502" s="8">
        <v>350</v>
      </c>
      <c r="C502" s="8" t="s">
        <v>1641</v>
      </c>
      <c r="D502" s="8" t="s">
        <v>347</v>
      </c>
      <c r="E502" s="8" t="s">
        <v>3713</v>
      </c>
      <c r="F502" s="8" t="s">
        <v>1607</v>
      </c>
      <c r="G502" s="8" t="s">
        <v>3725</v>
      </c>
      <c r="H502" s="8" t="s">
        <v>3721</v>
      </c>
      <c r="I502" s="8">
        <v>42</v>
      </c>
      <c r="J502" s="9">
        <v>0.03097222222222222</v>
      </c>
    </row>
    <row r="503" spans="1:10" ht="12.75">
      <c r="A503" s="8">
        <v>278</v>
      </c>
      <c r="B503" s="8">
        <v>465</v>
      </c>
      <c r="C503" s="8" t="s">
        <v>1717</v>
      </c>
      <c r="D503" s="8" t="s">
        <v>347</v>
      </c>
      <c r="E503" s="8" t="s">
        <v>3713</v>
      </c>
      <c r="F503" s="8" t="s">
        <v>109</v>
      </c>
      <c r="G503" s="8" t="s">
        <v>34</v>
      </c>
      <c r="H503" s="8" t="s">
        <v>3721</v>
      </c>
      <c r="I503" s="8">
        <v>57</v>
      </c>
      <c r="J503" s="9">
        <v>0.03298611111111111</v>
      </c>
    </row>
    <row r="504" spans="1:10" ht="12.75">
      <c r="A504" s="8">
        <v>388</v>
      </c>
      <c r="B504" s="8">
        <v>51</v>
      </c>
      <c r="C504" s="8" t="s">
        <v>1813</v>
      </c>
      <c r="D504" s="8" t="s">
        <v>3718</v>
      </c>
      <c r="E504" s="8" t="s">
        <v>3713</v>
      </c>
      <c r="F504" s="8" t="s">
        <v>1610</v>
      </c>
      <c r="G504" s="8" t="s">
        <v>3802</v>
      </c>
      <c r="H504" s="8" t="s">
        <v>3731</v>
      </c>
      <c r="I504" s="8">
        <v>85</v>
      </c>
      <c r="J504" s="9">
        <v>0.036006944444444446</v>
      </c>
    </row>
    <row r="505" spans="1:10" ht="12.75">
      <c r="A505" s="8">
        <v>332</v>
      </c>
      <c r="B505" s="8">
        <v>240</v>
      </c>
      <c r="C505" s="8" t="s">
        <v>352</v>
      </c>
      <c r="D505" s="8" t="s">
        <v>3794</v>
      </c>
      <c r="E505" s="8" t="s">
        <v>3713</v>
      </c>
      <c r="F505" s="8" t="s">
        <v>1509</v>
      </c>
      <c r="G505" s="8" t="s">
        <v>3720</v>
      </c>
      <c r="H505" s="8" t="s">
        <v>3731</v>
      </c>
      <c r="I505" s="8">
        <v>72</v>
      </c>
      <c r="J505" s="9">
        <v>0.034270833333333334</v>
      </c>
    </row>
    <row r="506" spans="1:10" ht="12.75">
      <c r="A506" s="8">
        <v>253</v>
      </c>
      <c r="B506" s="8">
        <v>192</v>
      </c>
      <c r="C506" s="8" t="s">
        <v>1699</v>
      </c>
      <c r="D506" s="8" t="s">
        <v>1404</v>
      </c>
      <c r="E506" s="8" t="s">
        <v>3713</v>
      </c>
      <c r="F506" s="8" t="s">
        <v>3729</v>
      </c>
      <c r="G506" s="8" t="s">
        <v>3798</v>
      </c>
      <c r="H506" s="8" t="s">
        <v>3726</v>
      </c>
      <c r="I506" s="8">
        <v>10</v>
      </c>
      <c r="J506" s="9">
        <v>0.03270833333333333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8"/>
  <sheetViews>
    <sheetView workbookViewId="0" topLeftCell="A1">
      <selection activeCell="F319" sqref="F319"/>
    </sheetView>
  </sheetViews>
  <sheetFormatPr defaultColWidth="9.140625" defaultRowHeight="12.75"/>
  <cols>
    <col min="3" max="3" width="14.28125" style="0" customWidth="1"/>
    <col min="6" max="6" width="33.140625" style="0" customWidth="1"/>
    <col min="9" max="9" width="5.421875" style="0" customWidth="1"/>
    <col min="10" max="10" width="9.140625" style="167" customWidth="1"/>
  </cols>
  <sheetData>
    <row r="1" spans="1:11" ht="12.75">
      <c r="A1" t="s">
        <v>1138</v>
      </c>
      <c r="J1" s="167">
        <f>J2/(315*10)</f>
        <v>0.0032653806584362114</v>
      </c>
      <c r="K1">
        <f>K2/315</f>
        <v>39.83174603174603</v>
      </c>
    </row>
    <row r="2" spans="1:11" ht="13.5" thickBot="1">
      <c r="A2" s="15" t="s">
        <v>1139</v>
      </c>
      <c r="B2" s="15"/>
      <c r="C2" s="15"/>
      <c r="J2" s="168">
        <f>SUM(J4:J318)</f>
        <v>10.285949074074066</v>
      </c>
      <c r="K2">
        <f>SUM(K4:K318)</f>
        <v>12547</v>
      </c>
    </row>
    <row r="3" spans="1:11" ht="12.75">
      <c r="A3" s="169" t="s">
        <v>3695</v>
      </c>
      <c r="B3" s="170" t="s">
        <v>1140</v>
      </c>
      <c r="C3" s="170" t="s">
        <v>3697</v>
      </c>
      <c r="D3" s="170" t="s">
        <v>3698</v>
      </c>
      <c r="E3" s="170" t="s">
        <v>3699</v>
      </c>
      <c r="F3" s="170" t="s">
        <v>3700</v>
      </c>
      <c r="G3" s="170" t="s">
        <v>3701</v>
      </c>
      <c r="H3" s="170" t="s">
        <v>3702</v>
      </c>
      <c r="I3" s="170" t="s">
        <v>3695</v>
      </c>
      <c r="J3" s="171" t="s">
        <v>3704</v>
      </c>
      <c r="K3" s="172" t="s">
        <v>1141</v>
      </c>
    </row>
    <row r="4" spans="1:11" ht="12.75">
      <c r="A4" s="173">
        <v>231</v>
      </c>
      <c r="B4" s="8">
        <v>14</v>
      </c>
      <c r="C4" s="8" t="s">
        <v>1142</v>
      </c>
      <c r="D4" s="8" t="s">
        <v>48</v>
      </c>
      <c r="E4" s="8" t="s">
        <v>3713</v>
      </c>
      <c r="F4" s="8" t="s">
        <v>1143</v>
      </c>
      <c r="G4" s="8" t="s">
        <v>3806</v>
      </c>
      <c r="H4" s="8" t="s">
        <v>3747</v>
      </c>
      <c r="I4" s="8">
        <v>54</v>
      </c>
      <c r="J4" s="9">
        <v>0.035104166666666665</v>
      </c>
      <c r="K4" s="174">
        <f aca="true" t="shared" si="0" ref="K4:K67">2008-G4</f>
        <v>44</v>
      </c>
    </row>
    <row r="5" spans="1:11" ht="12.75">
      <c r="A5" s="173">
        <v>244</v>
      </c>
      <c r="B5" s="8">
        <v>233</v>
      </c>
      <c r="C5" s="8" t="s">
        <v>3722</v>
      </c>
      <c r="D5" s="8" t="s">
        <v>3749</v>
      </c>
      <c r="E5" s="8" t="s">
        <v>3713</v>
      </c>
      <c r="F5" s="8" t="s">
        <v>293</v>
      </c>
      <c r="G5" s="8" t="s">
        <v>3735</v>
      </c>
      <c r="H5" s="8" t="s">
        <v>3736</v>
      </c>
      <c r="I5" s="8">
        <v>20</v>
      </c>
      <c r="J5" s="9">
        <v>0.03581018518518518</v>
      </c>
      <c r="K5" s="174">
        <f t="shared" si="0"/>
        <v>18</v>
      </c>
    </row>
    <row r="6" spans="1:11" ht="12.75">
      <c r="A6" s="173">
        <v>174</v>
      </c>
      <c r="B6" s="8">
        <v>420</v>
      </c>
      <c r="C6" s="8" t="s">
        <v>1144</v>
      </c>
      <c r="D6" s="8" t="s">
        <v>150</v>
      </c>
      <c r="E6" s="8" t="s">
        <v>3713</v>
      </c>
      <c r="F6" s="8" t="s">
        <v>3724</v>
      </c>
      <c r="G6" s="8" t="s">
        <v>31</v>
      </c>
      <c r="H6" s="8" t="s">
        <v>3721</v>
      </c>
      <c r="I6" s="8">
        <v>30</v>
      </c>
      <c r="J6" s="9">
        <v>0.03298611111111111</v>
      </c>
      <c r="K6" s="174">
        <f t="shared" si="0"/>
        <v>21</v>
      </c>
    </row>
    <row r="7" spans="1:11" ht="12.75">
      <c r="A7" s="173">
        <v>94</v>
      </c>
      <c r="B7" s="8">
        <v>449</v>
      </c>
      <c r="C7" s="8" t="s">
        <v>3727</v>
      </c>
      <c r="D7" s="8" t="s">
        <v>3728</v>
      </c>
      <c r="E7" s="8" t="s">
        <v>3713</v>
      </c>
      <c r="F7" s="8" t="s">
        <v>3729</v>
      </c>
      <c r="G7" s="8" t="s">
        <v>3730</v>
      </c>
      <c r="H7" s="8" t="s">
        <v>3731</v>
      </c>
      <c r="I7" s="8">
        <v>28</v>
      </c>
      <c r="J7" s="9">
        <v>0.029699074074074072</v>
      </c>
      <c r="K7" s="174">
        <f t="shared" si="0"/>
        <v>31</v>
      </c>
    </row>
    <row r="8" spans="1:11" ht="12.75">
      <c r="A8" s="173">
        <v>248</v>
      </c>
      <c r="B8" s="8">
        <v>129</v>
      </c>
      <c r="C8" s="8" t="s">
        <v>3737</v>
      </c>
      <c r="D8" s="8" t="s">
        <v>3741</v>
      </c>
      <c r="E8" s="8" t="s">
        <v>3713</v>
      </c>
      <c r="F8" s="8" t="s">
        <v>1145</v>
      </c>
      <c r="G8" s="8" t="s">
        <v>3715</v>
      </c>
      <c r="H8" s="8" t="s">
        <v>3716</v>
      </c>
      <c r="I8" s="8">
        <v>46</v>
      </c>
      <c r="J8" s="9">
        <v>0.035821759259259255</v>
      </c>
      <c r="K8" s="174">
        <f t="shared" si="0"/>
        <v>56</v>
      </c>
    </row>
    <row r="9" spans="1:11" ht="12.75">
      <c r="A9" s="173">
        <v>212</v>
      </c>
      <c r="B9" s="8">
        <v>458</v>
      </c>
      <c r="C9" s="8" t="s">
        <v>1146</v>
      </c>
      <c r="D9" s="8" t="s">
        <v>3800</v>
      </c>
      <c r="E9" s="8" t="s">
        <v>3713</v>
      </c>
      <c r="F9" s="8" t="s">
        <v>3729</v>
      </c>
      <c r="G9" s="8" t="s">
        <v>3830</v>
      </c>
      <c r="H9" s="8" t="s">
        <v>3731</v>
      </c>
      <c r="I9" s="8">
        <v>51</v>
      </c>
      <c r="J9" s="9">
        <v>0.03431712962962963</v>
      </c>
      <c r="K9" s="174">
        <f t="shared" si="0"/>
        <v>34</v>
      </c>
    </row>
    <row r="10" spans="1:11" ht="12.75">
      <c r="A10" s="173">
        <v>93</v>
      </c>
      <c r="B10" s="8">
        <v>83</v>
      </c>
      <c r="C10" s="8" t="s">
        <v>1147</v>
      </c>
      <c r="D10" s="8" t="s">
        <v>63</v>
      </c>
      <c r="E10" s="8" t="s">
        <v>3713</v>
      </c>
      <c r="F10" s="8" t="s">
        <v>275</v>
      </c>
      <c r="G10" s="8" t="s">
        <v>100</v>
      </c>
      <c r="H10" s="8" t="s">
        <v>3736</v>
      </c>
      <c r="I10" s="8">
        <v>8</v>
      </c>
      <c r="J10" s="9">
        <v>0.029675925925925925</v>
      </c>
      <c r="K10" s="174">
        <f t="shared" si="0"/>
        <v>17</v>
      </c>
    </row>
    <row r="11" spans="1:11" ht="12.75">
      <c r="A11" s="173">
        <v>192</v>
      </c>
      <c r="B11" s="8">
        <v>180</v>
      </c>
      <c r="C11" s="8" t="s">
        <v>1148</v>
      </c>
      <c r="D11" s="8" t="s">
        <v>3785</v>
      </c>
      <c r="E11" s="8" t="s">
        <v>3713</v>
      </c>
      <c r="F11" s="8" t="s">
        <v>3864</v>
      </c>
      <c r="G11" s="8" t="s">
        <v>120</v>
      </c>
      <c r="H11" s="8" t="s">
        <v>3736</v>
      </c>
      <c r="I11" s="8">
        <v>14</v>
      </c>
      <c r="J11" s="9">
        <v>0.03372685185185185</v>
      </c>
      <c r="K11" s="174">
        <f t="shared" si="0"/>
        <v>19</v>
      </c>
    </row>
    <row r="12" spans="1:11" ht="12.75">
      <c r="A12" s="173">
        <v>182</v>
      </c>
      <c r="B12" s="8">
        <v>173</v>
      </c>
      <c r="C12" s="8" t="s">
        <v>1149</v>
      </c>
      <c r="D12" s="8" t="s">
        <v>3749</v>
      </c>
      <c r="E12" s="8" t="s">
        <v>3713</v>
      </c>
      <c r="F12" s="8" t="s">
        <v>1150</v>
      </c>
      <c r="G12" s="8" t="s">
        <v>3751</v>
      </c>
      <c r="H12" s="8" t="s">
        <v>3716</v>
      </c>
      <c r="I12" s="8">
        <v>33</v>
      </c>
      <c r="J12" s="9">
        <v>0.033402777777777774</v>
      </c>
      <c r="K12" s="174">
        <f t="shared" si="0"/>
        <v>52</v>
      </c>
    </row>
    <row r="13" spans="1:11" ht="12.75">
      <c r="A13" s="173">
        <v>71</v>
      </c>
      <c r="B13" s="8">
        <v>21</v>
      </c>
      <c r="C13" s="8" t="s">
        <v>3756</v>
      </c>
      <c r="D13" s="8" t="s">
        <v>3757</v>
      </c>
      <c r="E13" s="8" t="s">
        <v>3713</v>
      </c>
      <c r="F13" s="8" t="s">
        <v>109</v>
      </c>
      <c r="G13" s="8" t="s">
        <v>3759</v>
      </c>
      <c r="H13" s="8" t="s">
        <v>3716</v>
      </c>
      <c r="I13" s="8">
        <v>10</v>
      </c>
      <c r="J13" s="9">
        <v>0.02898148148148148</v>
      </c>
      <c r="K13" s="174">
        <f t="shared" si="0"/>
        <v>54</v>
      </c>
    </row>
    <row r="14" spans="1:11" ht="12.75">
      <c r="A14" s="173">
        <v>264</v>
      </c>
      <c r="B14" s="8">
        <v>28</v>
      </c>
      <c r="C14" s="8" t="s">
        <v>1151</v>
      </c>
      <c r="D14" s="8" t="s">
        <v>224</v>
      </c>
      <c r="E14" s="8" t="s">
        <v>3713</v>
      </c>
      <c r="F14" s="8" t="s">
        <v>1152</v>
      </c>
      <c r="G14" s="8" t="s">
        <v>1153</v>
      </c>
      <c r="H14" s="8" t="s">
        <v>3726</v>
      </c>
      <c r="I14" s="8">
        <v>15</v>
      </c>
      <c r="J14" s="9">
        <v>0.03684027777777778</v>
      </c>
      <c r="K14" s="174">
        <f t="shared" si="0"/>
        <v>13</v>
      </c>
    </row>
    <row r="15" spans="1:11" ht="12.75">
      <c r="A15" s="173">
        <v>246</v>
      </c>
      <c r="B15" s="8">
        <v>26</v>
      </c>
      <c r="C15" s="8" t="s">
        <v>1151</v>
      </c>
      <c r="D15" s="8" t="s">
        <v>3832</v>
      </c>
      <c r="E15" s="8" t="s">
        <v>3713</v>
      </c>
      <c r="F15" s="8" t="s">
        <v>1154</v>
      </c>
      <c r="G15" s="8" t="s">
        <v>198</v>
      </c>
      <c r="H15" s="8" t="s">
        <v>3747</v>
      </c>
      <c r="I15" s="8">
        <v>56</v>
      </c>
      <c r="J15" s="9">
        <v>0.035821759259259255</v>
      </c>
      <c r="K15" s="174">
        <f t="shared" si="0"/>
        <v>47</v>
      </c>
    </row>
    <row r="16" spans="1:11" ht="12.75">
      <c r="A16" s="173">
        <v>2</v>
      </c>
      <c r="B16" s="8">
        <v>194</v>
      </c>
      <c r="C16" s="8" t="s">
        <v>1106</v>
      </c>
      <c r="D16" s="8" t="s">
        <v>27</v>
      </c>
      <c r="E16" s="8" t="s">
        <v>3713</v>
      </c>
      <c r="F16" s="8" t="s">
        <v>1155</v>
      </c>
      <c r="G16" s="8" t="s">
        <v>46</v>
      </c>
      <c r="H16" s="8" t="s">
        <v>3721</v>
      </c>
      <c r="I16" s="8">
        <v>1</v>
      </c>
      <c r="J16" s="9">
        <v>0.022719907407407407</v>
      </c>
      <c r="K16" s="174">
        <f t="shared" si="0"/>
        <v>20</v>
      </c>
    </row>
    <row r="17" spans="1:11" ht="12.75">
      <c r="A17" s="173">
        <v>162</v>
      </c>
      <c r="B17" s="8">
        <v>479</v>
      </c>
      <c r="C17" s="8" t="s">
        <v>3773</v>
      </c>
      <c r="D17" s="8" t="s">
        <v>3774</v>
      </c>
      <c r="E17" s="8" t="s">
        <v>3713</v>
      </c>
      <c r="F17" s="8" t="s">
        <v>1156</v>
      </c>
      <c r="G17" s="8" t="s">
        <v>3776</v>
      </c>
      <c r="H17" s="8" t="s">
        <v>3731</v>
      </c>
      <c r="I17" s="8">
        <v>39</v>
      </c>
      <c r="J17" s="9">
        <v>0.032511574074074075</v>
      </c>
      <c r="K17" s="174">
        <f t="shared" si="0"/>
        <v>30</v>
      </c>
    </row>
    <row r="18" spans="1:11" ht="12.75">
      <c r="A18" s="173">
        <v>154</v>
      </c>
      <c r="B18" s="8">
        <v>35</v>
      </c>
      <c r="C18" s="8" t="s">
        <v>1157</v>
      </c>
      <c r="D18" s="8" t="s">
        <v>3794</v>
      </c>
      <c r="E18" s="8" t="s">
        <v>3713</v>
      </c>
      <c r="F18" s="8" t="s">
        <v>263</v>
      </c>
      <c r="G18" s="8" t="s">
        <v>3806</v>
      </c>
      <c r="H18" s="8" t="s">
        <v>3747</v>
      </c>
      <c r="I18" s="8">
        <v>39</v>
      </c>
      <c r="J18" s="9">
        <v>0.03201388888888889</v>
      </c>
      <c r="K18" s="174">
        <f t="shared" si="0"/>
        <v>44</v>
      </c>
    </row>
    <row r="19" spans="1:11" ht="12.75">
      <c r="A19" s="173">
        <v>27</v>
      </c>
      <c r="B19" s="8">
        <v>90</v>
      </c>
      <c r="C19" s="8" t="s">
        <v>1158</v>
      </c>
      <c r="D19" s="8" t="s">
        <v>257</v>
      </c>
      <c r="E19" s="8" t="s">
        <v>3713</v>
      </c>
      <c r="F19" s="8" t="s">
        <v>1159</v>
      </c>
      <c r="G19" s="8" t="s">
        <v>3798</v>
      </c>
      <c r="H19" s="8" t="s">
        <v>3726</v>
      </c>
      <c r="I19" s="8">
        <v>2</v>
      </c>
      <c r="J19" s="9">
        <v>0.026099537037037036</v>
      </c>
      <c r="K19" s="174">
        <f t="shared" si="0"/>
        <v>33</v>
      </c>
    </row>
    <row r="20" spans="1:11" ht="12.75">
      <c r="A20" s="173">
        <v>5</v>
      </c>
      <c r="B20" s="8">
        <v>425</v>
      </c>
      <c r="C20" s="8" t="s">
        <v>1160</v>
      </c>
      <c r="D20" s="8" t="s">
        <v>235</v>
      </c>
      <c r="E20" s="8" t="s">
        <v>3713</v>
      </c>
      <c r="F20" s="8" t="s">
        <v>1111</v>
      </c>
      <c r="G20" s="8" t="s">
        <v>3848</v>
      </c>
      <c r="H20" s="8" t="s">
        <v>3721</v>
      </c>
      <c r="I20" s="8">
        <v>3</v>
      </c>
      <c r="J20" s="9">
        <v>0.02390046296296296</v>
      </c>
      <c r="K20" s="174">
        <f t="shared" si="0"/>
        <v>26</v>
      </c>
    </row>
    <row r="21" spans="1:11" ht="12.75">
      <c r="A21" s="173">
        <v>157</v>
      </c>
      <c r="B21" s="8">
        <v>438</v>
      </c>
      <c r="C21" s="8" t="s">
        <v>1161</v>
      </c>
      <c r="D21" s="8" t="s">
        <v>1162</v>
      </c>
      <c r="E21" s="8" t="s">
        <v>3713</v>
      </c>
      <c r="F21" s="8" t="s">
        <v>3729</v>
      </c>
      <c r="G21" s="8" t="s">
        <v>3735</v>
      </c>
      <c r="H21" s="8" t="s">
        <v>3726</v>
      </c>
      <c r="I21" s="8">
        <v>9</v>
      </c>
      <c r="J21" s="9">
        <v>0.03225694444444444</v>
      </c>
      <c r="K21" s="174">
        <f t="shared" si="0"/>
        <v>18</v>
      </c>
    </row>
    <row r="22" spans="1:11" ht="12.75">
      <c r="A22" s="173">
        <v>20</v>
      </c>
      <c r="B22" s="8">
        <v>149</v>
      </c>
      <c r="C22" s="8" t="s">
        <v>1163</v>
      </c>
      <c r="D22" s="8" t="s">
        <v>3800</v>
      </c>
      <c r="E22" s="8" t="s">
        <v>3713</v>
      </c>
      <c r="F22" s="8" t="s">
        <v>1127</v>
      </c>
      <c r="G22" s="8" t="s">
        <v>3840</v>
      </c>
      <c r="H22" s="8" t="s">
        <v>3721</v>
      </c>
      <c r="I22" s="8">
        <v>7</v>
      </c>
      <c r="J22" s="9">
        <v>0.025648148148148146</v>
      </c>
      <c r="K22" s="174">
        <f t="shared" si="0"/>
        <v>27</v>
      </c>
    </row>
    <row r="23" spans="1:11" ht="12.75">
      <c r="A23" s="173">
        <v>263</v>
      </c>
      <c r="B23" s="8">
        <v>6</v>
      </c>
      <c r="C23" s="8" t="s">
        <v>3790</v>
      </c>
      <c r="D23" s="8" t="s">
        <v>3791</v>
      </c>
      <c r="E23" s="8" t="s">
        <v>3713</v>
      </c>
      <c r="F23" s="8" t="s">
        <v>3729</v>
      </c>
      <c r="G23" s="8" t="s">
        <v>3792</v>
      </c>
      <c r="H23" s="8" t="s">
        <v>3716</v>
      </c>
      <c r="I23" s="8">
        <v>51</v>
      </c>
      <c r="J23" s="9">
        <v>0.03680555555555556</v>
      </c>
      <c r="K23" s="174">
        <f t="shared" si="0"/>
        <v>59</v>
      </c>
    </row>
    <row r="24" spans="1:11" ht="12.75">
      <c r="A24" s="173">
        <v>175</v>
      </c>
      <c r="B24" s="8">
        <v>244</v>
      </c>
      <c r="C24" s="8" t="s">
        <v>3793</v>
      </c>
      <c r="D24" s="8" t="s">
        <v>3794</v>
      </c>
      <c r="E24" s="8" t="s">
        <v>3713</v>
      </c>
      <c r="F24" s="8" t="s">
        <v>3795</v>
      </c>
      <c r="G24" s="8" t="s">
        <v>3755</v>
      </c>
      <c r="H24" s="8" t="s">
        <v>3731</v>
      </c>
      <c r="I24" s="8">
        <v>42</v>
      </c>
      <c r="J24" s="9">
        <v>0.03302083333333333</v>
      </c>
      <c r="K24" s="174">
        <f t="shared" si="0"/>
        <v>35</v>
      </c>
    </row>
    <row r="25" spans="1:11" ht="12.75">
      <c r="A25" s="173">
        <v>92</v>
      </c>
      <c r="B25" s="8">
        <v>201</v>
      </c>
      <c r="C25" s="8" t="s">
        <v>1164</v>
      </c>
      <c r="D25" s="8" t="s">
        <v>3832</v>
      </c>
      <c r="E25" s="8" t="s">
        <v>3713</v>
      </c>
      <c r="F25" s="8" t="s">
        <v>3805</v>
      </c>
      <c r="G25" s="8" t="s">
        <v>91</v>
      </c>
      <c r="H25" s="8" t="s">
        <v>3731</v>
      </c>
      <c r="I25" s="8">
        <v>27</v>
      </c>
      <c r="J25" s="9">
        <v>0.029652777777777778</v>
      </c>
      <c r="K25" s="174">
        <f t="shared" si="0"/>
        <v>38</v>
      </c>
    </row>
    <row r="26" spans="1:11" ht="12.75">
      <c r="A26" s="173">
        <v>235</v>
      </c>
      <c r="B26" s="8">
        <v>27</v>
      </c>
      <c r="C26" s="8" t="s">
        <v>1165</v>
      </c>
      <c r="D26" s="8" t="s">
        <v>27</v>
      </c>
      <c r="E26" s="8" t="s">
        <v>3713</v>
      </c>
      <c r="F26" s="8" t="s">
        <v>71</v>
      </c>
      <c r="G26" s="8" t="s">
        <v>3725</v>
      </c>
      <c r="H26" s="8" t="s">
        <v>3721</v>
      </c>
      <c r="I26" s="8">
        <v>37</v>
      </c>
      <c r="J26" s="9">
        <v>0.03525462962962963</v>
      </c>
      <c r="K26" s="174">
        <f t="shared" si="0"/>
        <v>23</v>
      </c>
    </row>
    <row r="27" spans="1:11" ht="12.75">
      <c r="A27" s="173">
        <v>107</v>
      </c>
      <c r="B27" s="8">
        <v>184</v>
      </c>
      <c r="C27" s="8" t="s">
        <v>3796</v>
      </c>
      <c r="D27" s="8" t="s">
        <v>3728</v>
      </c>
      <c r="E27" s="8" t="s">
        <v>3713</v>
      </c>
      <c r="F27" s="8" t="s">
        <v>1166</v>
      </c>
      <c r="G27" s="8" t="s">
        <v>3798</v>
      </c>
      <c r="H27" s="8" t="s">
        <v>3731</v>
      </c>
      <c r="I27" s="8">
        <v>32</v>
      </c>
      <c r="J27" s="9">
        <v>0.030254629629629628</v>
      </c>
      <c r="K27" s="174">
        <f t="shared" si="0"/>
        <v>33</v>
      </c>
    </row>
    <row r="28" spans="1:11" ht="12.75">
      <c r="A28" s="173">
        <v>294</v>
      </c>
      <c r="B28" s="8">
        <v>136</v>
      </c>
      <c r="C28" s="8" t="s">
        <v>1167</v>
      </c>
      <c r="D28" s="8" t="s">
        <v>67</v>
      </c>
      <c r="E28" s="8" t="s">
        <v>3713</v>
      </c>
      <c r="F28" s="8" t="s">
        <v>1168</v>
      </c>
      <c r="G28" s="8" t="s">
        <v>3792</v>
      </c>
      <c r="H28" s="8" t="s">
        <v>3716</v>
      </c>
      <c r="I28" s="8">
        <v>56</v>
      </c>
      <c r="J28" s="9">
        <v>0.0403125</v>
      </c>
      <c r="K28" s="174">
        <f t="shared" si="0"/>
        <v>59</v>
      </c>
    </row>
    <row r="29" spans="1:11" ht="12.75">
      <c r="A29" s="173">
        <v>155</v>
      </c>
      <c r="B29" s="8">
        <v>422</v>
      </c>
      <c r="C29" s="8" t="s">
        <v>3808</v>
      </c>
      <c r="D29" s="8" t="s">
        <v>3809</v>
      </c>
      <c r="E29" s="8" t="s">
        <v>3713</v>
      </c>
      <c r="F29" s="8" t="s">
        <v>3810</v>
      </c>
      <c r="G29" s="8" t="s">
        <v>3772</v>
      </c>
      <c r="H29" s="8" t="s">
        <v>3716</v>
      </c>
      <c r="I29" s="8">
        <v>27</v>
      </c>
      <c r="J29" s="9">
        <v>0.03203703703703704</v>
      </c>
      <c r="K29" s="174">
        <f t="shared" si="0"/>
        <v>58</v>
      </c>
    </row>
    <row r="30" spans="1:11" ht="12.75">
      <c r="A30" s="173">
        <v>54</v>
      </c>
      <c r="B30" s="8">
        <v>441</v>
      </c>
      <c r="C30" s="8" t="s">
        <v>1169</v>
      </c>
      <c r="D30" s="8" t="s">
        <v>1170</v>
      </c>
      <c r="E30" s="8" t="s">
        <v>3713</v>
      </c>
      <c r="F30" s="8" t="s">
        <v>1159</v>
      </c>
      <c r="G30" s="8" t="s">
        <v>244</v>
      </c>
      <c r="H30" s="8" t="s">
        <v>3736</v>
      </c>
      <c r="I30" s="8">
        <v>5</v>
      </c>
      <c r="J30" s="9">
        <v>0.027824074074074074</v>
      </c>
      <c r="K30" s="174">
        <f t="shared" si="0"/>
        <v>15</v>
      </c>
    </row>
    <row r="31" spans="1:11" ht="12.75">
      <c r="A31" s="173">
        <v>65</v>
      </c>
      <c r="B31" s="8">
        <v>148</v>
      </c>
      <c r="C31" s="8" t="s">
        <v>1171</v>
      </c>
      <c r="D31" s="8" t="s">
        <v>1172</v>
      </c>
      <c r="E31" s="8" t="s">
        <v>3713</v>
      </c>
      <c r="F31" s="8" t="s">
        <v>1173</v>
      </c>
      <c r="G31" s="8" t="s">
        <v>111</v>
      </c>
      <c r="H31" s="8" t="s">
        <v>3721</v>
      </c>
      <c r="I31" s="8">
        <v>14</v>
      </c>
      <c r="J31" s="9">
        <v>0.028402777777777777</v>
      </c>
      <c r="K31" s="174">
        <f t="shared" si="0"/>
        <v>22</v>
      </c>
    </row>
    <row r="32" spans="1:11" ht="12.75">
      <c r="A32" s="173">
        <v>193</v>
      </c>
      <c r="B32" s="8">
        <v>196</v>
      </c>
      <c r="C32" s="8" t="s">
        <v>1174</v>
      </c>
      <c r="D32" s="8" t="s">
        <v>1175</v>
      </c>
      <c r="E32" s="8" t="s">
        <v>3713</v>
      </c>
      <c r="F32" s="8" t="s">
        <v>3805</v>
      </c>
      <c r="G32" s="8" t="s">
        <v>3755</v>
      </c>
      <c r="H32" s="8" t="s">
        <v>3726</v>
      </c>
      <c r="I32" s="8">
        <v>12</v>
      </c>
      <c r="J32" s="9">
        <v>0.03373842592592592</v>
      </c>
      <c r="K32" s="174">
        <f t="shared" si="0"/>
        <v>35</v>
      </c>
    </row>
    <row r="33" spans="1:11" ht="12.75">
      <c r="A33" s="173">
        <v>80</v>
      </c>
      <c r="B33" s="8">
        <v>195</v>
      </c>
      <c r="C33" s="8" t="s">
        <v>1174</v>
      </c>
      <c r="D33" s="8" t="s">
        <v>3832</v>
      </c>
      <c r="E33" s="8" t="s">
        <v>3713</v>
      </c>
      <c r="F33" s="8" t="s">
        <v>3805</v>
      </c>
      <c r="G33" s="8" t="s">
        <v>139</v>
      </c>
      <c r="H33" s="8" t="s">
        <v>3731</v>
      </c>
      <c r="I33" s="8">
        <v>21</v>
      </c>
      <c r="J33" s="9">
        <v>0.02923611111111111</v>
      </c>
      <c r="K33" s="174">
        <f t="shared" si="0"/>
        <v>39</v>
      </c>
    </row>
    <row r="34" spans="1:11" ht="12.75">
      <c r="A34" s="173">
        <v>275</v>
      </c>
      <c r="B34" s="8">
        <v>111</v>
      </c>
      <c r="C34" s="8" t="s">
        <v>3821</v>
      </c>
      <c r="D34" s="8" t="s">
        <v>3744</v>
      </c>
      <c r="E34" s="8" t="s">
        <v>3713</v>
      </c>
      <c r="F34" s="8" t="s">
        <v>1176</v>
      </c>
      <c r="G34" s="8" t="s">
        <v>3787</v>
      </c>
      <c r="H34" s="8" t="s">
        <v>3747</v>
      </c>
      <c r="I34" s="8">
        <v>61</v>
      </c>
      <c r="J34" s="9">
        <v>0.03817129629629629</v>
      </c>
      <c r="K34" s="174">
        <f t="shared" si="0"/>
        <v>46</v>
      </c>
    </row>
    <row r="35" spans="1:11" ht="12.75">
      <c r="A35" s="173">
        <v>211</v>
      </c>
      <c r="B35" s="8">
        <v>208</v>
      </c>
      <c r="C35" s="8" t="s">
        <v>1177</v>
      </c>
      <c r="D35" s="8" t="s">
        <v>27</v>
      </c>
      <c r="E35" s="8" t="s">
        <v>3713</v>
      </c>
      <c r="F35" s="8" t="s">
        <v>263</v>
      </c>
      <c r="G35" s="8" t="s">
        <v>188</v>
      </c>
      <c r="H35" s="8" t="s">
        <v>3731</v>
      </c>
      <c r="I35" s="8">
        <v>50</v>
      </c>
      <c r="J35" s="9">
        <v>0.03422453703703703</v>
      </c>
      <c r="K35" s="174">
        <f t="shared" si="0"/>
        <v>37</v>
      </c>
    </row>
    <row r="36" spans="1:11" ht="12.75">
      <c r="A36" s="173">
        <v>186</v>
      </c>
      <c r="B36" s="8">
        <v>434</v>
      </c>
      <c r="C36" s="8" t="s">
        <v>3826</v>
      </c>
      <c r="D36" s="8" t="s">
        <v>3733</v>
      </c>
      <c r="E36" s="8" t="s">
        <v>3713</v>
      </c>
      <c r="F36" s="8" t="s">
        <v>3827</v>
      </c>
      <c r="G36" s="8" t="s">
        <v>3730</v>
      </c>
      <c r="H36" s="8" t="s">
        <v>3731</v>
      </c>
      <c r="I36" s="8">
        <v>46</v>
      </c>
      <c r="J36" s="9">
        <v>0.03361111111111111</v>
      </c>
      <c r="K36" s="174">
        <f t="shared" si="0"/>
        <v>31</v>
      </c>
    </row>
    <row r="37" spans="1:11" ht="12.75">
      <c r="A37" s="173">
        <v>190</v>
      </c>
      <c r="B37" s="8">
        <v>430</v>
      </c>
      <c r="C37" s="8" t="s">
        <v>1178</v>
      </c>
      <c r="D37" s="8" t="s">
        <v>3800</v>
      </c>
      <c r="E37" s="8" t="s">
        <v>3713</v>
      </c>
      <c r="F37" s="8" t="s">
        <v>3795</v>
      </c>
      <c r="G37" s="8" t="s">
        <v>22</v>
      </c>
      <c r="H37" s="8" t="s">
        <v>3747</v>
      </c>
      <c r="I37" s="8">
        <v>47</v>
      </c>
      <c r="J37" s="9">
        <v>0.0337037037037037</v>
      </c>
      <c r="K37" s="174">
        <f t="shared" si="0"/>
        <v>40</v>
      </c>
    </row>
    <row r="38" spans="1:11" ht="12.75">
      <c r="A38" s="173">
        <v>173</v>
      </c>
      <c r="B38" s="8">
        <v>198</v>
      </c>
      <c r="C38" s="8" t="s">
        <v>1179</v>
      </c>
      <c r="D38" s="8" t="s">
        <v>3842</v>
      </c>
      <c r="E38" s="8" t="s">
        <v>3713</v>
      </c>
      <c r="F38" s="8" t="s">
        <v>3805</v>
      </c>
      <c r="G38" s="8" t="s">
        <v>198</v>
      </c>
      <c r="H38" s="8" t="s">
        <v>3747</v>
      </c>
      <c r="I38" s="8">
        <v>44</v>
      </c>
      <c r="J38" s="9">
        <v>0.03298611111111111</v>
      </c>
      <c r="K38" s="174">
        <f t="shared" si="0"/>
        <v>47</v>
      </c>
    </row>
    <row r="39" spans="1:11" ht="12.75">
      <c r="A39" s="173">
        <v>271</v>
      </c>
      <c r="B39" s="8">
        <v>246</v>
      </c>
      <c r="C39" s="8" t="s">
        <v>1180</v>
      </c>
      <c r="D39" s="8" t="s">
        <v>27</v>
      </c>
      <c r="E39" s="8" t="s">
        <v>3713</v>
      </c>
      <c r="F39" s="8" t="s">
        <v>71</v>
      </c>
      <c r="G39" s="8" t="s">
        <v>111</v>
      </c>
      <c r="H39" s="8" t="s">
        <v>3721</v>
      </c>
      <c r="I39" s="8">
        <v>39</v>
      </c>
      <c r="J39" s="9">
        <v>0.037662037037037036</v>
      </c>
      <c r="K39" s="174">
        <f t="shared" si="0"/>
        <v>22</v>
      </c>
    </row>
    <row r="40" spans="1:11" ht="12.75">
      <c r="A40" s="173">
        <v>59</v>
      </c>
      <c r="B40" s="8">
        <v>142</v>
      </c>
      <c r="C40" s="8" t="s">
        <v>3831</v>
      </c>
      <c r="D40" s="8" t="s">
        <v>3832</v>
      </c>
      <c r="E40" s="8" t="s">
        <v>3713</v>
      </c>
      <c r="F40" s="8" t="s">
        <v>3829</v>
      </c>
      <c r="G40" s="8" t="s">
        <v>3746</v>
      </c>
      <c r="H40" s="8" t="s">
        <v>3747</v>
      </c>
      <c r="I40" s="8">
        <v>16</v>
      </c>
      <c r="J40" s="9">
        <v>0.02810185185185185</v>
      </c>
      <c r="K40" s="174">
        <f t="shared" si="0"/>
        <v>43</v>
      </c>
    </row>
    <row r="41" spans="1:11" ht="12.75">
      <c r="A41" s="173">
        <v>149</v>
      </c>
      <c r="B41" s="8">
        <v>80</v>
      </c>
      <c r="C41" s="8" t="s">
        <v>1181</v>
      </c>
      <c r="D41" s="8" t="s">
        <v>1020</v>
      </c>
      <c r="E41" s="8" t="s">
        <v>3713</v>
      </c>
      <c r="F41" s="8" t="s">
        <v>1182</v>
      </c>
      <c r="G41" s="8" t="s">
        <v>22</v>
      </c>
      <c r="H41" s="8" t="s">
        <v>3747</v>
      </c>
      <c r="I41" s="8">
        <v>38</v>
      </c>
      <c r="J41" s="9">
        <v>0.031747685185185184</v>
      </c>
      <c r="K41" s="174">
        <f t="shared" si="0"/>
        <v>40</v>
      </c>
    </row>
    <row r="42" spans="1:11" ht="12.75">
      <c r="A42" s="173">
        <v>245</v>
      </c>
      <c r="B42" s="8">
        <v>183</v>
      </c>
      <c r="C42" s="8" t="s">
        <v>3833</v>
      </c>
      <c r="D42" s="8" t="s">
        <v>3733</v>
      </c>
      <c r="E42" s="8" t="s">
        <v>3713</v>
      </c>
      <c r="F42" s="8" t="s">
        <v>3834</v>
      </c>
      <c r="G42" s="8" t="s">
        <v>3798</v>
      </c>
      <c r="H42" s="8" t="s">
        <v>3731</v>
      </c>
      <c r="I42" s="8">
        <v>57</v>
      </c>
      <c r="J42" s="9">
        <v>0.03581018518518518</v>
      </c>
      <c r="K42" s="174">
        <f t="shared" si="0"/>
        <v>33</v>
      </c>
    </row>
    <row r="43" spans="1:11" ht="12.75">
      <c r="A43" s="173">
        <v>255</v>
      </c>
      <c r="B43" s="8">
        <v>65</v>
      </c>
      <c r="C43" s="8" t="s">
        <v>1183</v>
      </c>
      <c r="D43" s="8" t="s">
        <v>3728</v>
      </c>
      <c r="E43" s="8" t="s">
        <v>3713</v>
      </c>
      <c r="F43" s="8" t="s">
        <v>1184</v>
      </c>
      <c r="G43" s="8" t="s">
        <v>1185</v>
      </c>
      <c r="H43" s="8" t="s">
        <v>3768</v>
      </c>
      <c r="I43" s="8">
        <v>2</v>
      </c>
      <c r="J43" s="9">
        <v>0.0362037037037037</v>
      </c>
      <c r="K43" s="174">
        <f t="shared" si="0"/>
        <v>71</v>
      </c>
    </row>
    <row r="44" spans="1:11" ht="12.75">
      <c r="A44" s="173">
        <v>298</v>
      </c>
      <c r="B44" s="8">
        <v>223</v>
      </c>
      <c r="C44" s="8" t="s">
        <v>1186</v>
      </c>
      <c r="D44" s="8" t="s">
        <v>3800</v>
      </c>
      <c r="E44" s="8" t="s">
        <v>3713</v>
      </c>
      <c r="F44" s="8" t="s">
        <v>1187</v>
      </c>
      <c r="G44" s="8" t="s">
        <v>170</v>
      </c>
      <c r="H44" s="8" t="s">
        <v>3716</v>
      </c>
      <c r="I44" s="8">
        <v>58</v>
      </c>
      <c r="J44" s="9">
        <v>0.04075231481481481</v>
      </c>
      <c r="K44" s="174">
        <f t="shared" si="0"/>
        <v>51</v>
      </c>
    </row>
    <row r="45" spans="1:11" ht="12.75">
      <c r="A45" s="173">
        <v>115</v>
      </c>
      <c r="B45" s="8">
        <v>147</v>
      </c>
      <c r="C45" s="8" t="s">
        <v>3838</v>
      </c>
      <c r="D45" s="8" t="s">
        <v>3800</v>
      </c>
      <c r="E45" s="8" t="s">
        <v>3713</v>
      </c>
      <c r="F45" s="8" t="s">
        <v>1173</v>
      </c>
      <c r="G45" s="8" t="s">
        <v>3840</v>
      </c>
      <c r="H45" s="8" t="s">
        <v>3721</v>
      </c>
      <c r="I45" s="8">
        <v>19</v>
      </c>
      <c r="J45" s="9">
        <v>0.03042824074074074</v>
      </c>
      <c r="K45" s="174">
        <f t="shared" si="0"/>
        <v>27</v>
      </c>
    </row>
    <row r="46" spans="1:11" ht="12.75">
      <c r="A46" s="173">
        <v>74</v>
      </c>
      <c r="B46" s="8">
        <v>25</v>
      </c>
      <c r="C46" s="8" t="s">
        <v>3841</v>
      </c>
      <c r="D46" s="8" t="s">
        <v>3842</v>
      </c>
      <c r="E46" s="8" t="s">
        <v>3713</v>
      </c>
      <c r="F46" s="8" t="s">
        <v>3843</v>
      </c>
      <c r="G46" s="8" t="s">
        <v>3751</v>
      </c>
      <c r="H46" s="8" t="s">
        <v>3716</v>
      </c>
      <c r="I46" s="8">
        <v>11</v>
      </c>
      <c r="J46" s="9">
        <v>0.029097222222222222</v>
      </c>
      <c r="K46" s="174">
        <f t="shared" si="0"/>
        <v>52</v>
      </c>
    </row>
    <row r="47" spans="1:11" ht="12.75">
      <c r="A47" s="173">
        <v>64</v>
      </c>
      <c r="B47" s="8">
        <v>143</v>
      </c>
      <c r="C47" s="8" t="s">
        <v>3846</v>
      </c>
      <c r="D47" s="8" t="s">
        <v>3785</v>
      </c>
      <c r="E47" s="8" t="s">
        <v>3713</v>
      </c>
      <c r="F47" s="8" t="s">
        <v>1188</v>
      </c>
      <c r="G47" s="8" t="s">
        <v>3848</v>
      </c>
      <c r="H47" s="8" t="s">
        <v>3721</v>
      </c>
      <c r="I47" s="8">
        <v>13</v>
      </c>
      <c r="J47" s="9">
        <v>0.028344907407407405</v>
      </c>
      <c r="K47" s="174">
        <f t="shared" si="0"/>
        <v>26</v>
      </c>
    </row>
    <row r="48" spans="1:11" ht="12.75">
      <c r="A48" s="173">
        <v>81</v>
      </c>
      <c r="B48" s="8">
        <v>176</v>
      </c>
      <c r="C48" s="8" t="s">
        <v>1189</v>
      </c>
      <c r="D48" s="8" t="s">
        <v>3832</v>
      </c>
      <c r="E48" s="8" t="s">
        <v>3713</v>
      </c>
      <c r="F48" s="8" t="s">
        <v>1121</v>
      </c>
      <c r="G48" s="8" t="s">
        <v>3776</v>
      </c>
      <c r="H48" s="8" t="s">
        <v>3731</v>
      </c>
      <c r="I48" s="8">
        <v>22</v>
      </c>
      <c r="J48" s="9">
        <v>0.029282407407407406</v>
      </c>
      <c r="K48" s="174">
        <f t="shared" si="0"/>
        <v>30</v>
      </c>
    </row>
    <row r="49" spans="1:11" ht="12.75">
      <c r="A49" s="173">
        <v>62</v>
      </c>
      <c r="B49" s="8">
        <v>126</v>
      </c>
      <c r="C49" s="8" t="s">
        <v>3849</v>
      </c>
      <c r="D49" s="8" t="s">
        <v>3850</v>
      </c>
      <c r="E49" s="8" t="s">
        <v>3713</v>
      </c>
      <c r="F49" s="8" t="s">
        <v>1190</v>
      </c>
      <c r="G49" s="8" t="s">
        <v>3820</v>
      </c>
      <c r="H49" s="8" t="s">
        <v>3747</v>
      </c>
      <c r="I49" s="8">
        <v>17</v>
      </c>
      <c r="J49" s="9">
        <v>0.028206018518518516</v>
      </c>
      <c r="K49" s="174">
        <f t="shared" si="0"/>
        <v>42</v>
      </c>
    </row>
    <row r="50" spans="1:11" ht="12.75">
      <c r="A50" s="173">
        <v>234</v>
      </c>
      <c r="B50" s="8">
        <v>462</v>
      </c>
      <c r="C50" s="8" t="s">
        <v>1191</v>
      </c>
      <c r="D50" s="8" t="s">
        <v>125</v>
      </c>
      <c r="E50" s="8" t="s">
        <v>3713</v>
      </c>
      <c r="F50" s="8" t="s">
        <v>1192</v>
      </c>
      <c r="G50" s="8" t="s">
        <v>3783</v>
      </c>
      <c r="H50" s="8" t="s">
        <v>4</v>
      </c>
      <c r="I50" s="8">
        <v>8</v>
      </c>
      <c r="J50" s="9">
        <v>0.03523148148148148</v>
      </c>
      <c r="K50" s="174">
        <f t="shared" si="0"/>
        <v>60</v>
      </c>
    </row>
    <row r="51" spans="1:11" ht="12.75">
      <c r="A51" s="173">
        <v>270</v>
      </c>
      <c r="B51" s="8">
        <v>169</v>
      </c>
      <c r="C51" s="8" t="s">
        <v>1193</v>
      </c>
      <c r="D51" s="8" t="s">
        <v>1194</v>
      </c>
      <c r="E51" s="8" t="s">
        <v>3713</v>
      </c>
      <c r="F51" s="8" t="s">
        <v>3758</v>
      </c>
      <c r="G51" s="8" t="s">
        <v>3720</v>
      </c>
      <c r="H51" s="8" t="s">
        <v>3726</v>
      </c>
      <c r="I51" s="8">
        <v>16</v>
      </c>
      <c r="J51" s="9">
        <v>0.03761574074074074</v>
      </c>
      <c r="K51" s="174">
        <f t="shared" si="0"/>
        <v>29</v>
      </c>
    </row>
    <row r="52" spans="1:11" ht="12.75">
      <c r="A52" s="173">
        <v>156</v>
      </c>
      <c r="B52" s="8">
        <v>106</v>
      </c>
      <c r="C52" s="8" t="s">
        <v>3853</v>
      </c>
      <c r="D52" s="8" t="s">
        <v>3809</v>
      </c>
      <c r="E52" s="8" t="s">
        <v>3713</v>
      </c>
      <c r="F52" s="8" t="s">
        <v>1195</v>
      </c>
      <c r="G52" s="8" t="s">
        <v>3787</v>
      </c>
      <c r="H52" s="8" t="s">
        <v>3747</v>
      </c>
      <c r="I52" s="8">
        <v>40</v>
      </c>
      <c r="J52" s="9">
        <v>0.03222222222222222</v>
      </c>
      <c r="K52" s="174">
        <f t="shared" si="0"/>
        <v>46</v>
      </c>
    </row>
    <row r="53" spans="1:11" ht="12.75">
      <c r="A53" s="173">
        <v>169</v>
      </c>
      <c r="B53" s="8">
        <v>100</v>
      </c>
      <c r="C53" s="8" t="s">
        <v>3854</v>
      </c>
      <c r="D53" s="8" t="s">
        <v>3809</v>
      </c>
      <c r="E53" s="8" t="s">
        <v>3713</v>
      </c>
      <c r="F53" s="8" t="s">
        <v>3855</v>
      </c>
      <c r="G53" s="8" t="s">
        <v>3772</v>
      </c>
      <c r="H53" s="8" t="s">
        <v>3716</v>
      </c>
      <c r="I53" s="8">
        <v>29</v>
      </c>
      <c r="J53" s="9">
        <v>0.03287037037037037</v>
      </c>
      <c r="K53" s="174">
        <f t="shared" si="0"/>
        <v>58</v>
      </c>
    </row>
    <row r="54" spans="1:11" ht="12.75">
      <c r="A54" s="173">
        <v>88</v>
      </c>
      <c r="B54" s="8">
        <v>445</v>
      </c>
      <c r="C54" s="8" t="s">
        <v>1196</v>
      </c>
      <c r="D54" s="8" t="s">
        <v>3728</v>
      </c>
      <c r="E54" s="8" t="s">
        <v>3713</v>
      </c>
      <c r="F54" s="8" t="s">
        <v>1197</v>
      </c>
      <c r="G54" s="8" t="s">
        <v>25</v>
      </c>
      <c r="H54" s="8" t="s">
        <v>3747</v>
      </c>
      <c r="I54" s="8">
        <v>22</v>
      </c>
      <c r="J54" s="9">
        <v>0.029444444444444443</v>
      </c>
      <c r="K54" s="174">
        <f t="shared" si="0"/>
        <v>48</v>
      </c>
    </row>
    <row r="55" spans="1:11" ht="12.75">
      <c r="A55" s="173">
        <v>137</v>
      </c>
      <c r="B55" s="8">
        <v>448</v>
      </c>
      <c r="C55" s="8" t="s">
        <v>1198</v>
      </c>
      <c r="D55" s="8" t="s">
        <v>104</v>
      </c>
      <c r="E55" s="8" t="s">
        <v>3713</v>
      </c>
      <c r="F55" s="8" t="s">
        <v>176</v>
      </c>
      <c r="G55" s="8" t="s">
        <v>123</v>
      </c>
      <c r="H55" s="8" t="s">
        <v>3716</v>
      </c>
      <c r="I55" s="8">
        <v>20</v>
      </c>
      <c r="J55" s="9">
        <v>0.03141203703703704</v>
      </c>
      <c r="K55" s="174">
        <f t="shared" si="0"/>
        <v>50</v>
      </c>
    </row>
    <row r="56" spans="1:11" ht="12.75">
      <c r="A56" s="173">
        <v>45</v>
      </c>
      <c r="B56" s="8">
        <v>24</v>
      </c>
      <c r="C56" s="8" t="s">
        <v>1199</v>
      </c>
      <c r="D56" s="8" t="s">
        <v>3818</v>
      </c>
      <c r="E56" s="8" t="s">
        <v>3713</v>
      </c>
      <c r="F56" s="8" t="s">
        <v>1200</v>
      </c>
      <c r="G56" s="8" t="s">
        <v>120</v>
      </c>
      <c r="H56" s="8" t="s">
        <v>3736</v>
      </c>
      <c r="I56" s="8">
        <v>2</v>
      </c>
      <c r="J56" s="9">
        <v>0.02753472222222222</v>
      </c>
      <c r="K56" s="174">
        <f t="shared" si="0"/>
        <v>19</v>
      </c>
    </row>
    <row r="57" spans="1:11" ht="12.75">
      <c r="A57" s="173">
        <v>277</v>
      </c>
      <c r="B57" s="8">
        <v>469</v>
      </c>
      <c r="C57" s="8" t="s">
        <v>1201</v>
      </c>
      <c r="D57" s="8" t="s">
        <v>3718</v>
      </c>
      <c r="E57" s="8" t="s">
        <v>3713</v>
      </c>
      <c r="F57" s="8" t="s">
        <v>71</v>
      </c>
      <c r="G57" s="8" t="s">
        <v>19</v>
      </c>
      <c r="H57" s="8" t="s">
        <v>3731</v>
      </c>
      <c r="I57" s="8">
        <v>63</v>
      </c>
      <c r="J57" s="9">
        <v>0.03824074074074074</v>
      </c>
      <c r="K57" s="174">
        <f t="shared" si="0"/>
        <v>32</v>
      </c>
    </row>
    <row r="58" spans="1:11" ht="12.75">
      <c r="A58" s="173">
        <v>79</v>
      </c>
      <c r="B58" s="8">
        <v>113</v>
      </c>
      <c r="C58" s="8" t="s">
        <v>3863</v>
      </c>
      <c r="D58" s="8" t="s">
        <v>3778</v>
      </c>
      <c r="E58" s="8" t="s">
        <v>3713</v>
      </c>
      <c r="F58" s="8" t="s">
        <v>3864</v>
      </c>
      <c r="G58" s="8" t="s">
        <v>3802</v>
      </c>
      <c r="H58" s="8" t="s">
        <v>3731</v>
      </c>
      <c r="I58" s="8">
        <v>20</v>
      </c>
      <c r="J58" s="9">
        <v>0.029224537037037035</v>
      </c>
      <c r="K58" s="174">
        <f t="shared" si="0"/>
        <v>36</v>
      </c>
    </row>
    <row r="59" spans="1:11" ht="12.75">
      <c r="A59" s="173">
        <v>42</v>
      </c>
      <c r="B59" s="8">
        <v>40</v>
      </c>
      <c r="C59" s="8" t="s">
        <v>1202</v>
      </c>
      <c r="D59" s="8" t="s">
        <v>3800</v>
      </c>
      <c r="E59" s="8" t="s">
        <v>3713</v>
      </c>
      <c r="F59" s="8" t="s">
        <v>3729</v>
      </c>
      <c r="G59" s="8" t="s">
        <v>170</v>
      </c>
      <c r="H59" s="8" t="s">
        <v>3716</v>
      </c>
      <c r="I59" s="8">
        <v>3</v>
      </c>
      <c r="J59" s="9">
        <v>0.02739583333333333</v>
      </c>
      <c r="K59" s="174">
        <f t="shared" si="0"/>
        <v>51</v>
      </c>
    </row>
    <row r="60" spans="1:11" ht="12.75">
      <c r="A60" s="173">
        <v>131</v>
      </c>
      <c r="B60" s="8">
        <v>418</v>
      </c>
      <c r="C60" s="8" t="s">
        <v>1203</v>
      </c>
      <c r="D60" s="8" t="s">
        <v>235</v>
      </c>
      <c r="E60" s="8" t="s">
        <v>3713</v>
      </c>
      <c r="F60" s="8" t="s">
        <v>97</v>
      </c>
      <c r="G60" s="8" t="s">
        <v>34</v>
      </c>
      <c r="H60" s="8" t="s">
        <v>3721</v>
      </c>
      <c r="I60" s="8">
        <v>23</v>
      </c>
      <c r="J60" s="9">
        <v>0.03128472222222222</v>
      </c>
      <c r="K60" s="174">
        <f t="shared" si="0"/>
        <v>25</v>
      </c>
    </row>
    <row r="61" spans="1:11" ht="12.75">
      <c r="A61" s="173">
        <v>274</v>
      </c>
      <c r="B61" s="8">
        <v>5</v>
      </c>
      <c r="C61" s="8" t="s">
        <v>11</v>
      </c>
      <c r="D61" s="8" t="s">
        <v>12</v>
      </c>
      <c r="E61" s="8" t="s">
        <v>3713</v>
      </c>
      <c r="F61" s="8" t="s">
        <v>1204</v>
      </c>
      <c r="G61" s="8" t="s">
        <v>14</v>
      </c>
      <c r="H61" s="8" t="s">
        <v>4</v>
      </c>
      <c r="I61" s="8">
        <v>13</v>
      </c>
      <c r="J61" s="9">
        <v>0.03805555555555555</v>
      </c>
      <c r="K61" s="174">
        <f t="shared" si="0"/>
        <v>61</v>
      </c>
    </row>
    <row r="62" spans="1:11" ht="12.75">
      <c r="A62" s="173">
        <v>225</v>
      </c>
      <c r="B62" s="8">
        <v>442</v>
      </c>
      <c r="C62" s="8" t="s">
        <v>15</v>
      </c>
      <c r="D62" s="8" t="s">
        <v>16</v>
      </c>
      <c r="E62" s="8" t="s">
        <v>3713</v>
      </c>
      <c r="F62" s="8" t="s">
        <v>3729</v>
      </c>
      <c r="G62" s="8" t="s">
        <v>3735</v>
      </c>
      <c r="H62" s="8" t="s">
        <v>3736</v>
      </c>
      <c r="I62" s="8">
        <v>17</v>
      </c>
      <c r="J62" s="9">
        <v>0.034965277777777776</v>
      </c>
      <c r="K62" s="174">
        <f t="shared" si="0"/>
        <v>18</v>
      </c>
    </row>
    <row r="63" spans="1:11" ht="12.75">
      <c r="A63" s="173">
        <v>103</v>
      </c>
      <c r="B63" s="8">
        <v>423</v>
      </c>
      <c r="C63" s="8" t="s">
        <v>17</v>
      </c>
      <c r="D63" s="8" t="s">
        <v>18</v>
      </c>
      <c r="E63" s="8" t="s">
        <v>3713</v>
      </c>
      <c r="F63" s="8" t="s">
        <v>1205</v>
      </c>
      <c r="G63" s="8" t="s">
        <v>19</v>
      </c>
      <c r="H63" s="8" t="s">
        <v>3731</v>
      </c>
      <c r="I63" s="8">
        <v>31</v>
      </c>
      <c r="J63" s="9">
        <v>0.030115740740740738</v>
      </c>
      <c r="K63" s="174">
        <f t="shared" si="0"/>
        <v>32</v>
      </c>
    </row>
    <row r="64" spans="1:11" ht="12.75">
      <c r="A64" s="173">
        <v>56</v>
      </c>
      <c r="B64" s="8">
        <v>475</v>
      </c>
      <c r="C64" s="8" t="s">
        <v>1206</v>
      </c>
      <c r="D64" s="8" t="s">
        <v>3852</v>
      </c>
      <c r="E64" s="8" t="s">
        <v>3713</v>
      </c>
      <c r="F64" s="8" t="s">
        <v>1156</v>
      </c>
      <c r="G64" s="8" t="s">
        <v>22</v>
      </c>
      <c r="H64" s="8" t="s">
        <v>3747</v>
      </c>
      <c r="I64" s="8">
        <v>13</v>
      </c>
      <c r="J64" s="9">
        <v>0.027893518518518515</v>
      </c>
      <c r="K64" s="174">
        <f t="shared" si="0"/>
        <v>40</v>
      </c>
    </row>
    <row r="65" spans="1:11" ht="12.75">
      <c r="A65" s="173">
        <v>140</v>
      </c>
      <c r="B65" s="8">
        <v>221</v>
      </c>
      <c r="C65" s="8" t="s">
        <v>20</v>
      </c>
      <c r="D65" s="8" t="s">
        <v>3744</v>
      </c>
      <c r="E65" s="8" t="s">
        <v>3713</v>
      </c>
      <c r="F65" s="8" t="s">
        <v>1207</v>
      </c>
      <c r="G65" s="8" t="s">
        <v>22</v>
      </c>
      <c r="H65" s="8" t="s">
        <v>3747</v>
      </c>
      <c r="I65" s="8">
        <v>35</v>
      </c>
      <c r="J65" s="9">
        <v>0.031435185185185184</v>
      </c>
      <c r="K65" s="174">
        <f t="shared" si="0"/>
        <v>40</v>
      </c>
    </row>
    <row r="66" spans="1:11" ht="12.75">
      <c r="A66" s="173">
        <v>133</v>
      </c>
      <c r="B66" s="8">
        <v>60</v>
      </c>
      <c r="C66" s="8" t="s">
        <v>1208</v>
      </c>
      <c r="D66" s="8" t="s">
        <v>3809</v>
      </c>
      <c r="E66" s="8" t="s">
        <v>3713</v>
      </c>
      <c r="F66" s="8" t="s">
        <v>3864</v>
      </c>
      <c r="G66" s="8" t="s">
        <v>14</v>
      </c>
      <c r="H66" s="8" t="s">
        <v>4</v>
      </c>
      <c r="I66" s="8">
        <v>2</v>
      </c>
      <c r="J66" s="9">
        <v>0.03131944444444444</v>
      </c>
      <c r="K66" s="174">
        <f t="shared" si="0"/>
        <v>61</v>
      </c>
    </row>
    <row r="67" spans="1:11" ht="12.75">
      <c r="A67" s="173">
        <v>237</v>
      </c>
      <c r="B67" s="8">
        <v>168</v>
      </c>
      <c r="C67" s="8" t="s">
        <v>1209</v>
      </c>
      <c r="D67" s="8" t="s">
        <v>3800</v>
      </c>
      <c r="E67" s="8" t="s">
        <v>3713</v>
      </c>
      <c r="F67" s="8" t="s">
        <v>1188</v>
      </c>
      <c r="G67" s="8" t="s">
        <v>3848</v>
      </c>
      <c r="H67" s="8" t="s">
        <v>3721</v>
      </c>
      <c r="I67" s="8">
        <v>38</v>
      </c>
      <c r="J67" s="9">
        <v>0.03532407407407407</v>
      </c>
      <c r="K67" s="174">
        <f t="shared" si="0"/>
        <v>26</v>
      </c>
    </row>
    <row r="68" spans="1:11" ht="12.75">
      <c r="A68" s="173">
        <v>38</v>
      </c>
      <c r="B68" s="8">
        <v>52</v>
      </c>
      <c r="C68" s="8" t="s">
        <v>1210</v>
      </c>
      <c r="D68" s="8" t="s">
        <v>69</v>
      </c>
      <c r="E68" s="8" t="s">
        <v>3713</v>
      </c>
      <c r="F68" s="8" t="s">
        <v>1211</v>
      </c>
      <c r="G68" s="8" t="s">
        <v>3830</v>
      </c>
      <c r="H68" s="8" t="s">
        <v>3731</v>
      </c>
      <c r="I68" s="8">
        <v>13</v>
      </c>
      <c r="J68" s="9">
        <v>0.026643518518518518</v>
      </c>
      <c r="K68" s="174">
        <f aca="true" t="shared" si="1" ref="K68:K131">2008-G68</f>
        <v>34</v>
      </c>
    </row>
    <row r="69" spans="1:11" ht="12.75">
      <c r="A69" s="173">
        <v>310</v>
      </c>
      <c r="B69" s="8">
        <v>76</v>
      </c>
      <c r="C69" s="8" t="s">
        <v>1212</v>
      </c>
      <c r="D69" s="8" t="s">
        <v>1064</v>
      </c>
      <c r="E69" s="8" t="s">
        <v>3713</v>
      </c>
      <c r="F69" s="8" t="s">
        <v>1213</v>
      </c>
      <c r="G69" s="8" t="s">
        <v>3751</v>
      </c>
      <c r="H69" s="8" t="s">
        <v>10</v>
      </c>
      <c r="I69" s="8">
        <v>4</v>
      </c>
      <c r="J69" s="9">
        <v>0.04778935185185185</v>
      </c>
      <c r="K69" s="174">
        <f t="shared" si="1"/>
        <v>52</v>
      </c>
    </row>
    <row r="70" spans="1:11" ht="12.75">
      <c r="A70" s="173">
        <v>109</v>
      </c>
      <c r="B70" s="8">
        <v>75</v>
      </c>
      <c r="C70" s="8" t="s">
        <v>1212</v>
      </c>
      <c r="D70" s="8" t="s">
        <v>3778</v>
      </c>
      <c r="E70" s="8" t="s">
        <v>3713</v>
      </c>
      <c r="F70" s="8" t="s">
        <v>1213</v>
      </c>
      <c r="G70" s="8" t="s">
        <v>3746</v>
      </c>
      <c r="H70" s="8" t="s">
        <v>3747</v>
      </c>
      <c r="I70" s="8">
        <v>28</v>
      </c>
      <c r="J70" s="9">
        <v>0.030300925925925926</v>
      </c>
      <c r="K70" s="174">
        <f t="shared" si="1"/>
        <v>43</v>
      </c>
    </row>
    <row r="71" spans="1:11" ht="12.75">
      <c r="A71" s="173">
        <v>184</v>
      </c>
      <c r="B71" s="8">
        <v>446</v>
      </c>
      <c r="C71" s="8" t="s">
        <v>1214</v>
      </c>
      <c r="D71" s="8" t="s">
        <v>3809</v>
      </c>
      <c r="E71" s="8" t="s">
        <v>3713</v>
      </c>
      <c r="F71" s="8" t="s">
        <v>1215</v>
      </c>
      <c r="G71" s="8" t="s">
        <v>3751</v>
      </c>
      <c r="H71" s="8" t="s">
        <v>3716</v>
      </c>
      <c r="I71" s="8">
        <v>34</v>
      </c>
      <c r="J71" s="9">
        <v>0.033483796296296296</v>
      </c>
      <c r="K71" s="174">
        <f t="shared" si="1"/>
        <v>52</v>
      </c>
    </row>
    <row r="72" spans="1:11" ht="12.75">
      <c r="A72" s="173">
        <v>67</v>
      </c>
      <c r="B72" s="8">
        <v>51</v>
      </c>
      <c r="C72" s="8" t="s">
        <v>1216</v>
      </c>
      <c r="D72" s="8" t="s">
        <v>70</v>
      </c>
      <c r="E72" s="8" t="s">
        <v>3713</v>
      </c>
      <c r="F72" s="8" t="s">
        <v>1217</v>
      </c>
      <c r="G72" s="8" t="s">
        <v>3830</v>
      </c>
      <c r="H72" s="8" t="s">
        <v>3731</v>
      </c>
      <c r="I72" s="8">
        <v>17</v>
      </c>
      <c r="J72" s="9">
        <v>0.02869212962962963</v>
      </c>
      <c r="K72" s="174">
        <f t="shared" si="1"/>
        <v>34</v>
      </c>
    </row>
    <row r="73" spans="1:11" ht="12.75">
      <c r="A73" s="173">
        <v>39</v>
      </c>
      <c r="B73" s="8">
        <v>200</v>
      </c>
      <c r="C73" s="8" t="s">
        <v>1218</v>
      </c>
      <c r="D73" s="8" t="s">
        <v>1219</v>
      </c>
      <c r="E73" s="8" t="s">
        <v>3713</v>
      </c>
      <c r="F73" s="8" t="s">
        <v>3805</v>
      </c>
      <c r="G73" s="8" t="s">
        <v>3776</v>
      </c>
      <c r="H73" s="8" t="s">
        <v>3731</v>
      </c>
      <c r="I73" s="8">
        <v>14</v>
      </c>
      <c r="J73" s="9">
        <v>0.026643518518518518</v>
      </c>
      <c r="K73" s="174">
        <f t="shared" si="1"/>
        <v>30</v>
      </c>
    </row>
    <row r="74" spans="1:11" ht="12.75">
      <c r="A74" s="173">
        <v>223</v>
      </c>
      <c r="B74" s="8">
        <v>439</v>
      </c>
      <c r="C74" s="8" t="s">
        <v>32</v>
      </c>
      <c r="D74" s="8" t="s">
        <v>33</v>
      </c>
      <c r="E74" s="8" t="s">
        <v>3713</v>
      </c>
      <c r="F74" s="8" t="s">
        <v>3729</v>
      </c>
      <c r="G74" s="8" t="s">
        <v>34</v>
      </c>
      <c r="H74" s="8" t="s">
        <v>3721</v>
      </c>
      <c r="I74" s="8">
        <v>36</v>
      </c>
      <c r="J74" s="9">
        <v>0.03476851851851852</v>
      </c>
      <c r="K74" s="174">
        <f t="shared" si="1"/>
        <v>25</v>
      </c>
    </row>
    <row r="75" spans="1:11" ht="12.75">
      <c r="A75" s="173">
        <v>36</v>
      </c>
      <c r="B75" s="8">
        <v>16</v>
      </c>
      <c r="C75" s="8" t="s">
        <v>1220</v>
      </c>
      <c r="D75" s="8" t="s">
        <v>85</v>
      </c>
      <c r="E75" s="8" t="s">
        <v>3713</v>
      </c>
      <c r="F75" s="8" t="s">
        <v>1221</v>
      </c>
      <c r="G75" s="8" t="s">
        <v>3755</v>
      </c>
      <c r="H75" s="8" t="s">
        <v>3731</v>
      </c>
      <c r="I75" s="8">
        <v>12</v>
      </c>
      <c r="J75" s="9">
        <v>0.026550925925925926</v>
      </c>
      <c r="K75" s="174">
        <f t="shared" si="1"/>
        <v>35</v>
      </c>
    </row>
    <row r="76" spans="1:11" ht="12.75">
      <c r="A76" s="173">
        <v>116</v>
      </c>
      <c r="B76" s="8">
        <v>202</v>
      </c>
      <c r="C76" s="8" t="s">
        <v>1222</v>
      </c>
      <c r="D76" s="8" t="s">
        <v>67</v>
      </c>
      <c r="E76" s="8" t="s">
        <v>3713</v>
      </c>
      <c r="F76" s="8" t="s">
        <v>3805</v>
      </c>
      <c r="G76" s="8" t="s">
        <v>54</v>
      </c>
      <c r="H76" s="8" t="s">
        <v>3747</v>
      </c>
      <c r="I76" s="8">
        <v>30</v>
      </c>
      <c r="J76" s="9">
        <v>0.03054398148148148</v>
      </c>
      <c r="K76" s="174">
        <f t="shared" si="1"/>
        <v>49</v>
      </c>
    </row>
    <row r="77" spans="1:11" ht="12.75">
      <c r="A77" s="173">
        <v>293</v>
      </c>
      <c r="B77" s="8">
        <v>86</v>
      </c>
      <c r="C77" s="8" t="s">
        <v>40</v>
      </c>
      <c r="D77" s="8" t="s">
        <v>41</v>
      </c>
      <c r="E77" s="8" t="s">
        <v>3713</v>
      </c>
      <c r="F77" s="8" t="s">
        <v>1223</v>
      </c>
      <c r="G77" s="8" t="s">
        <v>43</v>
      </c>
      <c r="H77" s="8" t="s">
        <v>4</v>
      </c>
      <c r="I77" s="8">
        <v>15</v>
      </c>
      <c r="J77" s="9">
        <v>0.04016203703703704</v>
      </c>
      <c r="K77" s="174">
        <f t="shared" si="1"/>
        <v>68</v>
      </c>
    </row>
    <row r="78" spans="1:11" ht="12.75">
      <c r="A78" s="173">
        <v>70</v>
      </c>
      <c r="B78" s="8">
        <v>42</v>
      </c>
      <c r="C78" s="8" t="s">
        <v>1224</v>
      </c>
      <c r="D78" s="8" t="s">
        <v>104</v>
      </c>
      <c r="E78" s="8" t="s">
        <v>3713</v>
      </c>
      <c r="F78" s="8" t="s">
        <v>1225</v>
      </c>
      <c r="G78" s="8" t="s">
        <v>3759</v>
      </c>
      <c r="H78" s="8" t="s">
        <v>3716</v>
      </c>
      <c r="I78" s="8">
        <v>9</v>
      </c>
      <c r="J78" s="9">
        <v>0.02886574074074074</v>
      </c>
      <c r="K78" s="174">
        <f t="shared" si="1"/>
        <v>54</v>
      </c>
    </row>
    <row r="79" spans="1:11" ht="12.75">
      <c r="A79" s="173">
        <v>91</v>
      </c>
      <c r="B79" s="8">
        <v>119</v>
      </c>
      <c r="C79" s="8" t="s">
        <v>1226</v>
      </c>
      <c r="D79" s="8" t="s">
        <v>85</v>
      </c>
      <c r="E79" s="8" t="s">
        <v>3713</v>
      </c>
      <c r="F79" s="8" t="s">
        <v>1227</v>
      </c>
      <c r="G79" s="8" t="s">
        <v>3798</v>
      </c>
      <c r="H79" s="8" t="s">
        <v>3731</v>
      </c>
      <c r="I79" s="8">
        <v>26</v>
      </c>
      <c r="J79" s="9">
        <v>0.02960648148148148</v>
      </c>
      <c r="K79" s="174">
        <f t="shared" si="1"/>
        <v>33</v>
      </c>
    </row>
    <row r="80" spans="1:11" ht="12.75">
      <c r="A80" s="173">
        <v>301</v>
      </c>
      <c r="B80" s="8">
        <v>243</v>
      </c>
      <c r="C80" s="8" t="s">
        <v>1228</v>
      </c>
      <c r="D80" s="8" t="s">
        <v>3842</v>
      </c>
      <c r="E80" s="8" t="s">
        <v>3713</v>
      </c>
      <c r="F80" s="8" t="s">
        <v>3729</v>
      </c>
      <c r="G80" s="8" t="s">
        <v>139</v>
      </c>
      <c r="H80" s="8" t="s">
        <v>3731</v>
      </c>
      <c r="I80" s="8">
        <v>68</v>
      </c>
      <c r="J80" s="9">
        <v>0.04113425925925926</v>
      </c>
      <c r="K80" s="174">
        <f t="shared" si="1"/>
        <v>39</v>
      </c>
    </row>
    <row r="81" spans="1:11" ht="12.75">
      <c r="A81" s="173">
        <v>17</v>
      </c>
      <c r="B81" s="8">
        <v>145</v>
      </c>
      <c r="C81" s="8" t="s">
        <v>1229</v>
      </c>
      <c r="D81" s="8" t="s">
        <v>1122</v>
      </c>
      <c r="E81" s="8" t="s">
        <v>3713</v>
      </c>
      <c r="F81" s="8" t="s">
        <v>1159</v>
      </c>
      <c r="G81" s="8" t="s">
        <v>111</v>
      </c>
      <c r="H81" s="8" t="s">
        <v>3726</v>
      </c>
      <c r="I81" s="8">
        <v>1</v>
      </c>
      <c r="J81" s="9">
        <v>0.025555555555555554</v>
      </c>
      <c r="K81" s="174">
        <f t="shared" si="1"/>
        <v>22</v>
      </c>
    </row>
    <row r="82" spans="1:11" ht="12.75">
      <c r="A82" s="173">
        <v>233</v>
      </c>
      <c r="B82" s="8">
        <v>454</v>
      </c>
      <c r="C82" s="8" t="s">
        <v>1230</v>
      </c>
      <c r="D82" s="8" t="s">
        <v>70</v>
      </c>
      <c r="E82" s="8" t="s">
        <v>3713</v>
      </c>
      <c r="F82" s="8" t="s">
        <v>1231</v>
      </c>
      <c r="G82" s="8" t="s">
        <v>3798</v>
      </c>
      <c r="H82" s="8" t="s">
        <v>3731</v>
      </c>
      <c r="I82" s="8">
        <v>56</v>
      </c>
      <c r="J82" s="9">
        <v>0.03518518518518518</v>
      </c>
      <c r="K82" s="174">
        <f t="shared" si="1"/>
        <v>33</v>
      </c>
    </row>
    <row r="83" spans="1:11" ht="12.75">
      <c r="A83" s="173">
        <v>291</v>
      </c>
      <c r="B83" s="8">
        <v>465</v>
      </c>
      <c r="C83" s="8" t="s">
        <v>1232</v>
      </c>
      <c r="D83" s="8" t="s">
        <v>150</v>
      </c>
      <c r="E83" s="8" t="s">
        <v>3713</v>
      </c>
      <c r="F83" s="8" t="s">
        <v>1233</v>
      </c>
      <c r="G83" s="8" t="s">
        <v>3840</v>
      </c>
      <c r="H83" s="8" t="s">
        <v>3721</v>
      </c>
      <c r="I83" s="8">
        <v>42</v>
      </c>
      <c r="J83" s="9">
        <v>0.03982638888888889</v>
      </c>
      <c r="K83" s="174">
        <f t="shared" si="1"/>
        <v>27</v>
      </c>
    </row>
    <row r="84" spans="1:11" ht="12.75">
      <c r="A84" s="173">
        <v>295</v>
      </c>
      <c r="B84" s="8">
        <v>473</v>
      </c>
      <c r="C84" s="8" t="s">
        <v>1232</v>
      </c>
      <c r="D84" s="8" t="s">
        <v>217</v>
      </c>
      <c r="E84" s="8" t="s">
        <v>3713</v>
      </c>
      <c r="F84" s="8" t="s">
        <v>71</v>
      </c>
      <c r="G84" s="8" t="s">
        <v>3755</v>
      </c>
      <c r="H84" s="8" t="s">
        <v>3731</v>
      </c>
      <c r="I84" s="8">
        <v>66</v>
      </c>
      <c r="J84" s="9">
        <v>0.040451388888888884</v>
      </c>
      <c r="K84" s="174">
        <f t="shared" si="1"/>
        <v>35</v>
      </c>
    </row>
    <row r="85" spans="1:11" ht="12.75">
      <c r="A85" s="173">
        <v>209</v>
      </c>
      <c r="B85" s="8">
        <v>457</v>
      </c>
      <c r="C85" s="8" t="s">
        <v>1234</v>
      </c>
      <c r="D85" s="8" t="s">
        <v>3761</v>
      </c>
      <c r="E85" s="8" t="s">
        <v>3713</v>
      </c>
      <c r="F85" s="8" t="s">
        <v>1235</v>
      </c>
      <c r="G85" s="8" t="s">
        <v>3820</v>
      </c>
      <c r="H85" s="8" t="s">
        <v>3747</v>
      </c>
      <c r="I85" s="8">
        <v>49</v>
      </c>
      <c r="J85" s="9">
        <v>0.034166666666666665</v>
      </c>
      <c r="K85" s="174">
        <f t="shared" si="1"/>
        <v>42</v>
      </c>
    </row>
    <row r="86" spans="1:11" ht="12.75">
      <c r="A86" s="173">
        <v>118</v>
      </c>
      <c r="B86" s="8">
        <v>68</v>
      </c>
      <c r="C86" s="8" t="s">
        <v>1236</v>
      </c>
      <c r="D86" s="8" t="s">
        <v>93</v>
      </c>
      <c r="E86" s="8" t="s">
        <v>3713</v>
      </c>
      <c r="F86" s="8" t="s">
        <v>3729</v>
      </c>
      <c r="G86" s="8" t="s">
        <v>34</v>
      </c>
      <c r="H86" s="8" t="s">
        <v>3721</v>
      </c>
      <c r="I86" s="8">
        <v>20</v>
      </c>
      <c r="J86" s="9">
        <v>0.030682870370370367</v>
      </c>
      <c r="K86" s="174">
        <f t="shared" si="1"/>
        <v>25</v>
      </c>
    </row>
    <row r="87" spans="1:11" ht="12.75">
      <c r="A87" s="173">
        <v>122</v>
      </c>
      <c r="B87" s="8">
        <v>97</v>
      </c>
      <c r="C87" s="8" t="s">
        <v>1237</v>
      </c>
      <c r="D87" s="8" t="s">
        <v>41</v>
      </c>
      <c r="E87" s="8" t="s">
        <v>3713</v>
      </c>
      <c r="F87" s="8" t="s">
        <v>1238</v>
      </c>
      <c r="G87" s="8" t="s">
        <v>54</v>
      </c>
      <c r="H87" s="8" t="s">
        <v>3747</v>
      </c>
      <c r="I87" s="8">
        <v>32</v>
      </c>
      <c r="J87" s="9">
        <v>0.03074074074074074</v>
      </c>
      <c r="K87" s="174">
        <f t="shared" si="1"/>
        <v>49</v>
      </c>
    </row>
    <row r="88" spans="1:11" ht="12.75">
      <c r="A88" s="173">
        <v>305</v>
      </c>
      <c r="B88" s="8">
        <v>31</v>
      </c>
      <c r="C88" s="8" t="s">
        <v>1239</v>
      </c>
      <c r="D88" s="8" t="s">
        <v>70</v>
      </c>
      <c r="E88" s="8" t="s">
        <v>3713</v>
      </c>
      <c r="F88" s="8" t="s">
        <v>1240</v>
      </c>
      <c r="G88" s="8" t="s">
        <v>244</v>
      </c>
      <c r="H88" s="8" t="s">
        <v>3736</v>
      </c>
      <c r="I88" s="8">
        <v>22</v>
      </c>
      <c r="J88" s="9">
        <v>0.04240740740740741</v>
      </c>
      <c r="K88" s="174">
        <f t="shared" si="1"/>
        <v>15</v>
      </c>
    </row>
    <row r="89" spans="1:11" ht="12.75">
      <c r="A89" s="173">
        <v>197</v>
      </c>
      <c r="B89" s="8">
        <v>30</v>
      </c>
      <c r="C89" s="8" t="s">
        <v>1239</v>
      </c>
      <c r="D89" s="8" t="s">
        <v>217</v>
      </c>
      <c r="E89" s="8" t="s">
        <v>3713</v>
      </c>
      <c r="F89" s="8" t="s">
        <v>1240</v>
      </c>
      <c r="G89" s="8" t="s">
        <v>120</v>
      </c>
      <c r="H89" s="8" t="s">
        <v>3736</v>
      </c>
      <c r="I89" s="8">
        <v>15</v>
      </c>
      <c r="J89" s="9">
        <v>0.03380787037037037</v>
      </c>
      <c r="K89" s="174">
        <f t="shared" si="1"/>
        <v>19</v>
      </c>
    </row>
    <row r="90" spans="1:11" ht="12.75">
      <c r="A90" s="173">
        <v>129</v>
      </c>
      <c r="B90" s="8">
        <v>144</v>
      </c>
      <c r="C90" s="8" t="s">
        <v>1241</v>
      </c>
      <c r="D90" s="8" t="s">
        <v>18</v>
      </c>
      <c r="E90" s="8" t="s">
        <v>3713</v>
      </c>
      <c r="F90" s="8" t="s">
        <v>1188</v>
      </c>
      <c r="G90" s="8" t="s">
        <v>3840</v>
      </c>
      <c r="H90" s="8" t="s">
        <v>3721</v>
      </c>
      <c r="I90" s="8">
        <v>22</v>
      </c>
      <c r="J90" s="9">
        <v>0.031238425925925923</v>
      </c>
      <c r="K90" s="174">
        <f t="shared" si="1"/>
        <v>27</v>
      </c>
    </row>
    <row r="91" spans="1:11" ht="12.75">
      <c r="A91" s="173">
        <v>112</v>
      </c>
      <c r="B91" s="8">
        <v>456</v>
      </c>
      <c r="C91" s="8" t="s">
        <v>1242</v>
      </c>
      <c r="D91" s="8" t="s">
        <v>3842</v>
      </c>
      <c r="E91" s="8" t="s">
        <v>3713</v>
      </c>
      <c r="F91" s="8" t="s">
        <v>71</v>
      </c>
      <c r="G91" s="8" t="s">
        <v>3848</v>
      </c>
      <c r="H91" s="8" t="s">
        <v>3721</v>
      </c>
      <c r="I91" s="8">
        <v>18</v>
      </c>
      <c r="J91" s="9">
        <v>0.03040509259259259</v>
      </c>
      <c r="K91" s="174">
        <f t="shared" si="1"/>
        <v>26</v>
      </c>
    </row>
    <row r="92" spans="1:11" ht="12.75">
      <c r="A92" s="173">
        <v>315</v>
      </c>
      <c r="B92" s="8">
        <v>417</v>
      </c>
      <c r="C92" s="8" t="s">
        <v>1243</v>
      </c>
      <c r="D92" s="8" t="s">
        <v>1244</v>
      </c>
      <c r="E92" s="8" t="s">
        <v>3713</v>
      </c>
      <c r="F92" s="8" t="s">
        <v>1245</v>
      </c>
      <c r="G92" s="8" t="s">
        <v>95</v>
      </c>
      <c r="H92" s="8" t="s">
        <v>10</v>
      </c>
      <c r="I92" s="8">
        <v>5</v>
      </c>
      <c r="J92" s="9">
        <v>0.057708333333333334</v>
      </c>
      <c r="K92" s="174">
        <f t="shared" si="1"/>
        <v>65</v>
      </c>
    </row>
    <row r="93" spans="1:11" ht="12.75">
      <c r="A93" s="173">
        <v>216</v>
      </c>
      <c r="B93" s="8">
        <v>43</v>
      </c>
      <c r="C93" s="8" t="s">
        <v>59</v>
      </c>
      <c r="D93" s="8" t="s">
        <v>57</v>
      </c>
      <c r="E93" s="8" t="s">
        <v>3713</v>
      </c>
      <c r="F93" s="8" t="s">
        <v>1246</v>
      </c>
      <c r="G93" s="8" t="s">
        <v>61</v>
      </c>
      <c r="H93" s="8" t="s">
        <v>3716</v>
      </c>
      <c r="I93" s="8">
        <v>43</v>
      </c>
      <c r="J93" s="9">
        <v>0.0344212962962963</v>
      </c>
      <c r="K93" s="174">
        <f t="shared" si="1"/>
        <v>57</v>
      </c>
    </row>
    <row r="94" spans="1:11" ht="12.75">
      <c r="A94" s="173">
        <v>130</v>
      </c>
      <c r="B94" s="8">
        <v>82</v>
      </c>
      <c r="C94" s="8" t="s">
        <v>1247</v>
      </c>
      <c r="D94" s="8" t="s">
        <v>168</v>
      </c>
      <c r="E94" s="8" t="s">
        <v>3713</v>
      </c>
      <c r="F94" s="8" t="s">
        <v>1248</v>
      </c>
      <c r="G94" s="8" t="s">
        <v>54</v>
      </c>
      <c r="H94" s="8" t="s">
        <v>3747</v>
      </c>
      <c r="I94" s="8">
        <v>34</v>
      </c>
      <c r="J94" s="9">
        <v>0.031261574074074074</v>
      </c>
      <c r="K94" s="174">
        <f t="shared" si="1"/>
        <v>49</v>
      </c>
    </row>
    <row r="95" spans="1:11" ht="12.75">
      <c r="A95" s="173">
        <v>4</v>
      </c>
      <c r="B95" s="8">
        <v>53</v>
      </c>
      <c r="C95" s="8" t="s">
        <v>1249</v>
      </c>
      <c r="D95" s="8" t="s">
        <v>3852</v>
      </c>
      <c r="E95" s="8" t="s">
        <v>3713</v>
      </c>
      <c r="F95" s="8" t="s">
        <v>1109</v>
      </c>
      <c r="G95" s="8" t="s">
        <v>25</v>
      </c>
      <c r="H95" s="8" t="s">
        <v>3747</v>
      </c>
      <c r="I95" s="8">
        <v>1</v>
      </c>
      <c r="J95" s="9">
        <v>0.023668981481481482</v>
      </c>
      <c r="K95" s="174">
        <f t="shared" si="1"/>
        <v>48</v>
      </c>
    </row>
    <row r="96" spans="1:11" ht="12.75">
      <c r="A96" s="173">
        <v>278</v>
      </c>
      <c r="B96" s="8">
        <v>152</v>
      </c>
      <c r="C96" s="8" t="s">
        <v>1250</v>
      </c>
      <c r="D96" s="8" t="s">
        <v>3842</v>
      </c>
      <c r="E96" s="8" t="s">
        <v>3713</v>
      </c>
      <c r="F96" s="8" t="s">
        <v>3795</v>
      </c>
      <c r="G96" s="8" t="s">
        <v>3802</v>
      </c>
      <c r="H96" s="8" t="s">
        <v>3731</v>
      </c>
      <c r="I96" s="8">
        <v>64</v>
      </c>
      <c r="J96" s="9">
        <v>0.038287037037037036</v>
      </c>
      <c r="K96" s="174">
        <f t="shared" si="1"/>
        <v>36</v>
      </c>
    </row>
    <row r="97" spans="1:11" ht="12.75">
      <c r="A97" s="173">
        <v>262</v>
      </c>
      <c r="B97" s="8">
        <v>1</v>
      </c>
      <c r="C97" s="8" t="s">
        <v>3706</v>
      </c>
      <c r="D97" s="8" t="s">
        <v>70</v>
      </c>
      <c r="E97" s="8" t="s">
        <v>3713</v>
      </c>
      <c r="F97" s="8" t="s">
        <v>71</v>
      </c>
      <c r="G97" s="8" t="s">
        <v>3772</v>
      </c>
      <c r="H97" s="8" t="s">
        <v>3716</v>
      </c>
      <c r="I97" s="8">
        <v>50</v>
      </c>
      <c r="J97" s="9">
        <v>0.036759259259259255</v>
      </c>
      <c r="K97" s="174">
        <f t="shared" si="1"/>
        <v>58</v>
      </c>
    </row>
    <row r="98" spans="1:11" ht="12.75">
      <c r="A98" s="173">
        <v>14</v>
      </c>
      <c r="B98" s="8">
        <v>431</v>
      </c>
      <c r="C98" s="8" t="s">
        <v>3706</v>
      </c>
      <c r="D98" s="8" t="s">
        <v>69</v>
      </c>
      <c r="E98" s="8" t="s">
        <v>3713</v>
      </c>
      <c r="F98" s="8" t="s">
        <v>3729</v>
      </c>
      <c r="G98" s="8" t="s">
        <v>19</v>
      </c>
      <c r="H98" s="8" t="s">
        <v>3731</v>
      </c>
      <c r="I98" s="8">
        <v>4</v>
      </c>
      <c r="J98" s="9">
        <v>0.025277777777777777</v>
      </c>
      <c r="K98" s="174">
        <f t="shared" si="1"/>
        <v>32</v>
      </c>
    </row>
    <row r="99" spans="1:11" ht="12.75">
      <c r="A99" s="173">
        <v>287</v>
      </c>
      <c r="B99" s="8">
        <v>453</v>
      </c>
      <c r="C99" s="8" t="s">
        <v>1251</v>
      </c>
      <c r="D99" s="8" t="s">
        <v>3842</v>
      </c>
      <c r="E99" s="8" t="s">
        <v>3713</v>
      </c>
      <c r="F99" s="8" t="s">
        <v>1252</v>
      </c>
      <c r="G99" s="8" t="s">
        <v>3798</v>
      </c>
      <c r="H99" s="8" t="s">
        <v>3731</v>
      </c>
      <c r="I99" s="8">
        <v>65</v>
      </c>
      <c r="J99" s="9">
        <v>0.039456018518518515</v>
      </c>
      <c r="K99" s="174">
        <f t="shared" si="1"/>
        <v>33</v>
      </c>
    </row>
    <row r="100" spans="1:11" ht="12.75">
      <c r="A100" s="173">
        <v>204</v>
      </c>
      <c r="B100" s="8">
        <v>141</v>
      </c>
      <c r="C100" s="8" t="s">
        <v>1253</v>
      </c>
      <c r="D100" s="8" t="s">
        <v>18</v>
      </c>
      <c r="E100" s="8" t="s">
        <v>3713</v>
      </c>
      <c r="F100" s="8" t="s">
        <v>1254</v>
      </c>
      <c r="G100" s="8" t="s">
        <v>294</v>
      </c>
      <c r="H100" s="8" t="s">
        <v>3721</v>
      </c>
      <c r="I100" s="8">
        <v>32</v>
      </c>
      <c r="J100" s="9">
        <v>0.03412037037037037</v>
      </c>
      <c r="K100" s="174">
        <f t="shared" si="1"/>
        <v>24</v>
      </c>
    </row>
    <row r="101" spans="1:11" ht="12.75">
      <c r="A101" s="173">
        <v>222</v>
      </c>
      <c r="B101" s="8">
        <v>443</v>
      </c>
      <c r="C101" s="8" t="s">
        <v>1255</v>
      </c>
      <c r="D101" s="8" t="s">
        <v>63</v>
      </c>
      <c r="E101" s="8" t="s">
        <v>3713</v>
      </c>
      <c r="F101" s="8" t="s">
        <v>71</v>
      </c>
      <c r="G101" s="8" t="s">
        <v>34</v>
      </c>
      <c r="H101" s="8" t="s">
        <v>3721</v>
      </c>
      <c r="I101" s="8">
        <v>35</v>
      </c>
      <c r="J101" s="9">
        <v>0.03474537037037037</v>
      </c>
      <c r="K101" s="174">
        <f t="shared" si="1"/>
        <v>25</v>
      </c>
    </row>
    <row r="102" spans="1:11" ht="12.75">
      <c r="A102" s="173">
        <v>33</v>
      </c>
      <c r="B102" s="8">
        <v>235</v>
      </c>
      <c r="C102" s="8" t="s">
        <v>77</v>
      </c>
      <c r="D102" s="8" t="s">
        <v>3765</v>
      </c>
      <c r="E102" s="8" t="s">
        <v>3713</v>
      </c>
      <c r="F102" s="8" t="s">
        <v>3729</v>
      </c>
      <c r="G102" s="8" t="s">
        <v>78</v>
      </c>
      <c r="H102" s="8" t="s">
        <v>3716</v>
      </c>
      <c r="I102" s="8">
        <v>2</v>
      </c>
      <c r="J102" s="9">
        <v>0.02634259259259259</v>
      </c>
      <c r="K102" s="174">
        <f t="shared" si="1"/>
        <v>53</v>
      </c>
    </row>
    <row r="103" spans="1:11" ht="12.75">
      <c r="A103" s="173">
        <v>28</v>
      </c>
      <c r="B103" s="8">
        <v>131</v>
      </c>
      <c r="C103" s="8" t="s">
        <v>1256</v>
      </c>
      <c r="D103" s="8" t="s">
        <v>85</v>
      </c>
      <c r="E103" s="8" t="s">
        <v>3713</v>
      </c>
      <c r="F103" s="8" t="s">
        <v>3734</v>
      </c>
      <c r="G103" s="8" t="s">
        <v>3861</v>
      </c>
      <c r="H103" s="8" t="s">
        <v>3747</v>
      </c>
      <c r="I103" s="8">
        <v>7</v>
      </c>
      <c r="J103" s="9">
        <v>0.02611111111111111</v>
      </c>
      <c r="K103" s="174">
        <f t="shared" si="1"/>
        <v>41</v>
      </c>
    </row>
    <row r="104" spans="1:11" ht="12.75">
      <c r="A104" s="173">
        <v>247</v>
      </c>
      <c r="B104" s="8">
        <v>130</v>
      </c>
      <c r="C104" s="8" t="s">
        <v>1257</v>
      </c>
      <c r="D104" s="8" t="s">
        <v>3781</v>
      </c>
      <c r="E104" s="8" t="s">
        <v>3713</v>
      </c>
      <c r="F104" s="8" t="s">
        <v>3734</v>
      </c>
      <c r="G104" s="8" t="s">
        <v>1258</v>
      </c>
      <c r="H104" s="8" t="s">
        <v>3768</v>
      </c>
      <c r="I104" s="8">
        <v>1</v>
      </c>
      <c r="J104" s="9">
        <v>0.035821759259259255</v>
      </c>
      <c r="K104" s="174">
        <f t="shared" si="1"/>
        <v>73</v>
      </c>
    </row>
    <row r="105" spans="1:11" ht="12.75">
      <c r="A105" s="173">
        <v>292</v>
      </c>
      <c r="B105" s="8">
        <v>474</v>
      </c>
      <c r="C105" s="8" t="s">
        <v>84</v>
      </c>
      <c r="D105" s="8" t="s">
        <v>85</v>
      </c>
      <c r="E105" s="8" t="s">
        <v>3713</v>
      </c>
      <c r="F105" s="8" t="s">
        <v>3714</v>
      </c>
      <c r="G105" s="8" t="s">
        <v>3735</v>
      </c>
      <c r="H105" s="8" t="s">
        <v>3736</v>
      </c>
      <c r="I105" s="8">
        <v>21</v>
      </c>
      <c r="J105" s="9">
        <v>0.04010416666666666</v>
      </c>
      <c r="K105" s="174">
        <f t="shared" si="1"/>
        <v>18</v>
      </c>
    </row>
    <row r="106" spans="1:11" ht="12.75">
      <c r="A106" s="173">
        <v>238</v>
      </c>
      <c r="B106" s="8">
        <v>124</v>
      </c>
      <c r="C106" s="8" t="s">
        <v>1259</v>
      </c>
      <c r="D106" s="8" t="s">
        <v>41</v>
      </c>
      <c r="E106" s="8" t="s">
        <v>3713</v>
      </c>
      <c r="F106" s="8" t="s">
        <v>1260</v>
      </c>
      <c r="G106" s="8" t="s">
        <v>123</v>
      </c>
      <c r="H106" s="8" t="s">
        <v>3716</v>
      </c>
      <c r="I106" s="8">
        <v>44</v>
      </c>
      <c r="J106" s="9">
        <v>0.035335648148148144</v>
      </c>
      <c r="K106" s="174">
        <f t="shared" si="1"/>
        <v>50</v>
      </c>
    </row>
    <row r="107" spans="1:11" ht="12.75">
      <c r="A107" s="173">
        <v>106</v>
      </c>
      <c r="B107" s="8">
        <v>2</v>
      </c>
      <c r="C107" s="8" t="s">
        <v>86</v>
      </c>
      <c r="D107" s="8" t="s">
        <v>87</v>
      </c>
      <c r="E107" s="8" t="s">
        <v>3713</v>
      </c>
      <c r="F107" s="8" t="s">
        <v>3729</v>
      </c>
      <c r="G107" s="8" t="s">
        <v>25</v>
      </c>
      <c r="H107" s="8" t="s">
        <v>3747</v>
      </c>
      <c r="I107" s="8">
        <v>27</v>
      </c>
      <c r="J107" s="9">
        <v>0.03023148148148148</v>
      </c>
      <c r="K107" s="174">
        <f t="shared" si="1"/>
        <v>48</v>
      </c>
    </row>
    <row r="108" spans="1:11" ht="12.75">
      <c r="A108" s="173">
        <v>124</v>
      </c>
      <c r="B108" s="8">
        <v>18</v>
      </c>
      <c r="C108" s="8" t="s">
        <v>1261</v>
      </c>
      <c r="D108" s="8" t="s">
        <v>3778</v>
      </c>
      <c r="E108" s="8" t="s">
        <v>3713</v>
      </c>
      <c r="F108" s="8" t="s">
        <v>1262</v>
      </c>
      <c r="G108" s="8" t="s">
        <v>3763</v>
      </c>
      <c r="H108" s="8" t="s">
        <v>3716</v>
      </c>
      <c r="I108" s="8">
        <v>17</v>
      </c>
      <c r="J108" s="9">
        <v>0.031030092592592592</v>
      </c>
      <c r="K108" s="174">
        <f t="shared" si="1"/>
        <v>55</v>
      </c>
    </row>
    <row r="109" spans="1:11" ht="12.75">
      <c r="A109" s="173">
        <v>145</v>
      </c>
      <c r="B109" s="8">
        <v>232</v>
      </c>
      <c r="C109" s="8" t="s">
        <v>1263</v>
      </c>
      <c r="D109" s="8" t="s">
        <v>3781</v>
      </c>
      <c r="E109" s="8" t="s">
        <v>3713</v>
      </c>
      <c r="F109" s="8" t="s">
        <v>3729</v>
      </c>
      <c r="G109" s="8" t="s">
        <v>123</v>
      </c>
      <c r="H109" s="8" t="s">
        <v>3716</v>
      </c>
      <c r="I109" s="8">
        <v>23</v>
      </c>
      <c r="J109" s="9">
        <v>0.03165509259259259</v>
      </c>
      <c r="K109" s="174">
        <f t="shared" si="1"/>
        <v>50</v>
      </c>
    </row>
    <row r="110" spans="1:11" ht="12.75">
      <c r="A110" s="173">
        <v>99</v>
      </c>
      <c r="B110" s="8">
        <v>44</v>
      </c>
      <c r="C110" s="8" t="s">
        <v>88</v>
      </c>
      <c r="D110" s="8" t="s">
        <v>3800</v>
      </c>
      <c r="E110" s="8" t="s">
        <v>3713</v>
      </c>
      <c r="F110" s="8" t="s">
        <v>1264</v>
      </c>
      <c r="G110" s="8" t="s">
        <v>54</v>
      </c>
      <c r="H110" s="8" t="s">
        <v>3747</v>
      </c>
      <c r="I110" s="8">
        <v>25</v>
      </c>
      <c r="J110" s="9">
        <v>0.029907407407407407</v>
      </c>
      <c r="K110" s="174">
        <f t="shared" si="1"/>
        <v>49</v>
      </c>
    </row>
    <row r="111" spans="1:11" ht="12.75">
      <c r="A111" s="173">
        <v>125</v>
      </c>
      <c r="B111" s="8">
        <v>179</v>
      </c>
      <c r="C111" s="8" t="s">
        <v>96</v>
      </c>
      <c r="D111" s="8" t="s">
        <v>33</v>
      </c>
      <c r="E111" s="8" t="s">
        <v>3713</v>
      </c>
      <c r="F111" s="8" t="s">
        <v>97</v>
      </c>
      <c r="G111" s="8" t="s">
        <v>3806</v>
      </c>
      <c r="H111" s="8" t="s">
        <v>3747</v>
      </c>
      <c r="I111" s="8">
        <v>33</v>
      </c>
      <c r="J111" s="9">
        <v>0.03111111111111111</v>
      </c>
      <c r="K111" s="174">
        <f t="shared" si="1"/>
        <v>44</v>
      </c>
    </row>
    <row r="112" spans="1:11" ht="12.75">
      <c r="A112" s="173">
        <v>214</v>
      </c>
      <c r="B112" s="8">
        <v>218</v>
      </c>
      <c r="C112" s="8" t="s">
        <v>102</v>
      </c>
      <c r="D112" s="8" t="s">
        <v>3800</v>
      </c>
      <c r="E112" s="8" t="s">
        <v>3713</v>
      </c>
      <c r="F112" s="8" t="s">
        <v>3729</v>
      </c>
      <c r="G112" s="8" t="s">
        <v>3763</v>
      </c>
      <c r="H112" s="8" t="s">
        <v>3716</v>
      </c>
      <c r="I112" s="8">
        <v>41</v>
      </c>
      <c r="J112" s="9">
        <v>0.034375</v>
      </c>
      <c r="K112" s="174">
        <f t="shared" si="1"/>
        <v>55</v>
      </c>
    </row>
    <row r="113" spans="1:11" ht="12.75">
      <c r="A113" s="173">
        <v>100</v>
      </c>
      <c r="B113" s="8">
        <v>444</v>
      </c>
      <c r="C113" s="8" t="s">
        <v>102</v>
      </c>
      <c r="D113" s="8" t="s">
        <v>3774</v>
      </c>
      <c r="E113" s="8" t="s">
        <v>3713</v>
      </c>
      <c r="F113" s="8" t="s">
        <v>1265</v>
      </c>
      <c r="G113" s="8" t="s">
        <v>100</v>
      </c>
      <c r="H113" s="8" t="s">
        <v>3736</v>
      </c>
      <c r="I113" s="8">
        <v>9</v>
      </c>
      <c r="J113" s="9">
        <v>0.029930555555555554</v>
      </c>
      <c r="K113" s="174">
        <f t="shared" si="1"/>
        <v>17</v>
      </c>
    </row>
    <row r="114" spans="1:11" ht="12.75">
      <c r="A114" s="173">
        <v>217</v>
      </c>
      <c r="B114" s="8">
        <v>175</v>
      </c>
      <c r="C114" s="8" t="s">
        <v>1266</v>
      </c>
      <c r="D114" s="8" t="s">
        <v>168</v>
      </c>
      <c r="E114" s="8" t="s">
        <v>3713</v>
      </c>
      <c r="F114" s="8" t="s">
        <v>1182</v>
      </c>
      <c r="G114" s="8" t="s">
        <v>198</v>
      </c>
      <c r="H114" s="8" t="s">
        <v>3747</v>
      </c>
      <c r="I114" s="8">
        <v>50</v>
      </c>
      <c r="J114" s="9">
        <v>0.03445601851851852</v>
      </c>
      <c r="K114" s="174">
        <f t="shared" si="1"/>
        <v>47</v>
      </c>
    </row>
    <row r="115" spans="1:11" ht="12.75">
      <c r="A115" s="173">
        <v>170</v>
      </c>
      <c r="B115" s="8">
        <v>151</v>
      </c>
      <c r="C115" s="8" t="s">
        <v>1267</v>
      </c>
      <c r="D115" s="8" t="s">
        <v>1268</v>
      </c>
      <c r="E115" s="8" t="s">
        <v>3713</v>
      </c>
      <c r="F115" s="8" t="s">
        <v>1269</v>
      </c>
      <c r="G115" s="8" t="s">
        <v>19</v>
      </c>
      <c r="H115" s="8" t="s">
        <v>3731</v>
      </c>
      <c r="I115" s="8">
        <v>41</v>
      </c>
      <c r="J115" s="9">
        <v>0.03290509259259259</v>
      </c>
      <c r="K115" s="174">
        <f t="shared" si="1"/>
        <v>32</v>
      </c>
    </row>
    <row r="116" spans="1:11" ht="12.75">
      <c r="A116" s="173">
        <v>302</v>
      </c>
      <c r="B116" s="8">
        <v>186</v>
      </c>
      <c r="C116" s="8" t="s">
        <v>103</v>
      </c>
      <c r="D116" s="8" t="s">
        <v>106</v>
      </c>
      <c r="E116" s="8" t="s">
        <v>3713</v>
      </c>
      <c r="F116" s="8" t="s">
        <v>1270</v>
      </c>
      <c r="G116" s="8" t="s">
        <v>3</v>
      </c>
      <c r="H116" s="8" t="s">
        <v>10</v>
      </c>
      <c r="I116" s="8">
        <v>3</v>
      </c>
      <c r="J116" s="9">
        <v>0.041157407407407406</v>
      </c>
      <c r="K116" s="174">
        <f t="shared" si="1"/>
        <v>62</v>
      </c>
    </row>
    <row r="117" spans="1:11" ht="12.75">
      <c r="A117" s="173">
        <v>306</v>
      </c>
      <c r="B117" s="8">
        <v>62</v>
      </c>
      <c r="C117" s="8" t="s">
        <v>112</v>
      </c>
      <c r="D117" s="8" t="s">
        <v>1271</v>
      </c>
      <c r="E117" s="8" t="s">
        <v>3713</v>
      </c>
      <c r="F117" s="8" t="s">
        <v>71</v>
      </c>
      <c r="G117" s="8" t="s">
        <v>3740</v>
      </c>
      <c r="H117" s="8" t="s">
        <v>3726</v>
      </c>
      <c r="I117" s="8">
        <v>20</v>
      </c>
      <c r="J117" s="9">
        <v>0.04271990740740741</v>
      </c>
      <c r="K117" s="174">
        <f t="shared" si="1"/>
        <v>28</v>
      </c>
    </row>
    <row r="118" spans="1:11" ht="12.75">
      <c r="A118" s="173">
        <v>114</v>
      </c>
      <c r="B118" s="8">
        <v>467</v>
      </c>
      <c r="C118" s="8" t="s">
        <v>112</v>
      </c>
      <c r="D118" s="8" t="s">
        <v>113</v>
      </c>
      <c r="E118" s="8" t="s">
        <v>3713</v>
      </c>
      <c r="F118" s="8" t="s">
        <v>71</v>
      </c>
      <c r="G118" s="8" t="s">
        <v>3776</v>
      </c>
      <c r="H118" s="8" t="s">
        <v>3731</v>
      </c>
      <c r="I118" s="8">
        <v>35</v>
      </c>
      <c r="J118" s="9">
        <v>0.03042824074074074</v>
      </c>
      <c r="K118" s="174">
        <f t="shared" si="1"/>
        <v>30</v>
      </c>
    </row>
    <row r="119" spans="1:11" ht="12.75">
      <c r="A119" s="173">
        <v>76</v>
      </c>
      <c r="B119" s="8">
        <v>133</v>
      </c>
      <c r="C119" s="8" t="s">
        <v>1272</v>
      </c>
      <c r="D119" s="8" t="s">
        <v>314</v>
      </c>
      <c r="E119" s="8" t="s">
        <v>3713</v>
      </c>
      <c r="F119" s="8" t="s">
        <v>3734</v>
      </c>
      <c r="G119" s="8" t="s">
        <v>91</v>
      </c>
      <c r="H119" s="8" t="s">
        <v>3731</v>
      </c>
      <c r="I119" s="8">
        <v>18</v>
      </c>
      <c r="J119" s="9">
        <v>0.029143518518518517</v>
      </c>
      <c r="K119" s="174">
        <f t="shared" si="1"/>
        <v>38</v>
      </c>
    </row>
    <row r="120" spans="1:11" ht="12.75">
      <c r="A120" s="173">
        <v>219</v>
      </c>
      <c r="B120" s="8">
        <v>11</v>
      </c>
      <c r="C120" s="8" t="s">
        <v>114</v>
      </c>
      <c r="D120" s="8" t="s">
        <v>115</v>
      </c>
      <c r="E120" s="8" t="s">
        <v>3713</v>
      </c>
      <c r="F120" s="8" t="s">
        <v>3729</v>
      </c>
      <c r="G120" s="8" t="s">
        <v>3730</v>
      </c>
      <c r="H120" s="8" t="s">
        <v>3726</v>
      </c>
      <c r="I120" s="8">
        <v>13</v>
      </c>
      <c r="J120" s="9">
        <v>0.034548611111111106</v>
      </c>
      <c r="K120" s="174">
        <f t="shared" si="1"/>
        <v>31</v>
      </c>
    </row>
    <row r="121" spans="1:11" ht="12.75">
      <c r="A121" s="173">
        <v>153</v>
      </c>
      <c r="B121" s="8">
        <v>188</v>
      </c>
      <c r="C121" s="8" t="s">
        <v>119</v>
      </c>
      <c r="D121" s="8" t="s">
        <v>121</v>
      </c>
      <c r="E121" s="8" t="s">
        <v>3713</v>
      </c>
      <c r="F121" s="8" t="s">
        <v>122</v>
      </c>
      <c r="G121" s="8" t="s">
        <v>123</v>
      </c>
      <c r="H121" s="8" t="s">
        <v>3716</v>
      </c>
      <c r="I121" s="8">
        <v>26</v>
      </c>
      <c r="J121" s="9">
        <v>0.031990740740740736</v>
      </c>
      <c r="K121" s="174">
        <f t="shared" si="1"/>
        <v>50</v>
      </c>
    </row>
    <row r="122" spans="1:11" ht="12.75">
      <c r="A122" s="173">
        <v>23</v>
      </c>
      <c r="B122" s="8">
        <v>70</v>
      </c>
      <c r="C122" s="8" t="s">
        <v>119</v>
      </c>
      <c r="D122" s="8" t="s">
        <v>3718</v>
      </c>
      <c r="E122" s="8" t="s">
        <v>3713</v>
      </c>
      <c r="F122" s="8" t="s">
        <v>3729</v>
      </c>
      <c r="G122" s="8" t="s">
        <v>120</v>
      </c>
      <c r="H122" s="8" t="s">
        <v>3736</v>
      </c>
      <c r="I122" s="8">
        <v>1</v>
      </c>
      <c r="J122" s="9">
        <v>0.025949074074074072</v>
      </c>
      <c r="K122" s="174">
        <f t="shared" si="1"/>
        <v>19</v>
      </c>
    </row>
    <row r="123" spans="1:11" ht="12.75">
      <c r="A123" s="173">
        <v>229</v>
      </c>
      <c r="B123" s="8">
        <v>166</v>
      </c>
      <c r="C123" s="8" t="s">
        <v>1273</v>
      </c>
      <c r="D123" s="8" t="s">
        <v>150</v>
      </c>
      <c r="E123" s="8" t="s">
        <v>3713</v>
      </c>
      <c r="F123" s="8" t="s">
        <v>1274</v>
      </c>
      <c r="G123" s="8" t="s">
        <v>3735</v>
      </c>
      <c r="H123" s="8" t="s">
        <v>3736</v>
      </c>
      <c r="I123" s="8">
        <v>19</v>
      </c>
      <c r="J123" s="9">
        <v>0.03503472222222222</v>
      </c>
      <c r="K123" s="174">
        <f t="shared" si="1"/>
        <v>18</v>
      </c>
    </row>
    <row r="124" spans="1:11" ht="12.75">
      <c r="A124" s="173">
        <v>138</v>
      </c>
      <c r="B124" s="8">
        <v>171</v>
      </c>
      <c r="C124" s="8" t="s">
        <v>1275</v>
      </c>
      <c r="D124" s="8" t="s">
        <v>3785</v>
      </c>
      <c r="E124" s="8" t="s">
        <v>3713</v>
      </c>
      <c r="F124" s="8" t="s">
        <v>1205</v>
      </c>
      <c r="G124" s="8" t="s">
        <v>31</v>
      </c>
      <c r="H124" s="8" t="s">
        <v>3721</v>
      </c>
      <c r="I124" s="8">
        <v>24</v>
      </c>
      <c r="J124" s="9">
        <v>0.03141203703703704</v>
      </c>
      <c r="K124" s="174">
        <f t="shared" si="1"/>
        <v>21</v>
      </c>
    </row>
    <row r="125" spans="1:11" ht="12.75">
      <c r="A125" s="173">
        <v>218</v>
      </c>
      <c r="B125" s="8">
        <v>212</v>
      </c>
      <c r="C125" s="8" t="s">
        <v>1276</v>
      </c>
      <c r="D125" s="8" t="s">
        <v>3733</v>
      </c>
      <c r="E125" s="8" t="s">
        <v>3713</v>
      </c>
      <c r="F125" s="8" t="s">
        <v>1277</v>
      </c>
      <c r="G125" s="8" t="s">
        <v>3806</v>
      </c>
      <c r="H125" s="8" t="s">
        <v>3747</v>
      </c>
      <c r="I125" s="8">
        <v>51</v>
      </c>
      <c r="J125" s="9">
        <v>0.03449074074074074</v>
      </c>
      <c r="K125" s="174">
        <f t="shared" si="1"/>
        <v>44</v>
      </c>
    </row>
    <row r="126" spans="1:11" ht="12.75">
      <c r="A126" s="173">
        <v>281</v>
      </c>
      <c r="B126" s="8">
        <v>3</v>
      </c>
      <c r="C126" s="8" t="s">
        <v>1278</v>
      </c>
      <c r="D126" s="8" t="s">
        <v>1279</v>
      </c>
      <c r="E126" s="8" t="s">
        <v>3713</v>
      </c>
      <c r="F126" s="8" t="s">
        <v>71</v>
      </c>
      <c r="G126" s="8" t="s">
        <v>3787</v>
      </c>
      <c r="H126" s="8" t="s">
        <v>3747</v>
      </c>
      <c r="I126" s="8">
        <v>62</v>
      </c>
      <c r="J126" s="9">
        <v>0.038379629629629625</v>
      </c>
      <c r="K126" s="174">
        <f t="shared" si="1"/>
        <v>46</v>
      </c>
    </row>
    <row r="127" spans="1:11" ht="12.75">
      <c r="A127" s="173">
        <v>26</v>
      </c>
      <c r="B127" s="8">
        <v>104</v>
      </c>
      <c r="C127" s="8" t="s">
        <v>1280</v>
      </c>
      <c r="D127" s="8" t="s">
        <v>3842</v>
      </c>
      <c r="E127" s="8" t="s">
        <v>3713</v>
      </c>
      <c r="F127" s="8" t="s">
        <v>1281</v>
      </c>
      <c r="G127" s="8" t="s">
        <v>3776</v>
      </c>
      <c r="H127" s="8" t="s">
        <v>3731</v>
      </c>
      <c r="I127" s="8">
        <v>8</v>
      </c>
      <c r="J127" s="9">
        <v>0.026041666666666664</v>
      </c>
      <c r="K127" s="174">
        <f t="shared" si="1"/>
        <v>30</v>
      </c>
    </row>
    <row r="128" spans="1:11" ht="12.75">
      <c r="A128" s="173">
        <v>249</v>
      </c>
      <c r="B128" s="8">
        <v>427</v>
      </c>
      <c r="C128" s="8" t="s">
        <v>133</v>
      </c>
      <c r="D128" s="8" t="s">
        <v>134</v>
      </c>
      <c r="E128" s="8" t="s">
        <v>3713</v>
      </c>
      <c r="F128" s="8" t="s">
        <v>3729</v>
      </c>
      <c r="G128" s="8" t="s">
        <v>19</v>
      </c>
      <c r="H128" s="8" t="s">
        <v>3731</v>
      </c>
      <c r="I128" s="8">
        <v>58</v>
      </c>
      <c r="J128" s="9">
        <v>0.03591435185185185</v>
      </c>
      <c r="K128" s="174">
        <f t="shared" si="1"/>
        <v>32</v>
      </c>
    </row>
    <row r="129" spans="1:11" ht="12.75">
      <c r="A129" s="173">
        <v>240</v>
      </c>
      <c r="B129" s="8">
        <v>12</v>
      </c>
      <c r="C129" s="8" t="s">
        <v>135</v>
      </c>
      <c r="D129" s="8" t="s">
        <v>136</v>
      </c>
      <c r="E129" s="8" t="s">
        <v>3713</v>
      </c>
      <c r="F129" s="8" t="s">
        <v>3729</v>
      </c>
      <c r="G129" s="8" t="s">
        <v>137</v>
      </c>
      <c r="H129" s="8" t="s">
        <v>4</v>
      </c>
      <c r="I129" s="8">
        <v>10</v>
      </c>
      <c r="J129" s="9">
        <v>0.03543981481481481</v>
      </c>
      <c r="K129" s="174">
        <f t="shared" si="1"/>
        <v>63</v>
      </c>
    </row>
    <row r="130" spans="1:11" ht="12.75">
      <c r="A130" s="173">
        <v>185</v>
      </c>
      <c r="B130" s="8">
        <v>436</v>
      </c>
      <c r="C130" s="8" t="s">
        <v>1282</v>
      </c>
      <c r="D130" s="8" t="s">
        <v>344</v>
      </c>
      <c r="E130" s="8" t="s">
        <v>3713</v>
      </c>
      <c r="F130" s="8" t="s">
        <v>3729</v>
      </c>
      <c r="G130" s="8" t="s">
        <v>3720</v>
      </c>
      <c r="H130" s="8" t="s">
        <v>3726</v>
      </c>
      <c r="I130" s="8">
        <v>10</v>
      </c>
      <c r="J130" s="9">
        <v>0.03361111111111111</v>
      </c>
      <c r="K130" s="174">
        <f t="shared" si="1"/>
        <v>29</v>
      </c>
    </row>
    <row r="131" spans="1:11" ht="12.75">
      <c r="A131" s="173">
        <v>265</v>
      </c>
      <c r="B131" s="8">
        <v>108</v>
      </c>
      <c r="C131" s="8" t="s">
        <v>1283</v>
      </c>
      <c r="D131" s="8" t="s">
        <v>104</v>
      </c>
      <c r="E131" s="8" t="s">
        <v>3713</v>
      </c>
      <c r="F131" s="8" t="s">
        <v>51</v>
      </c>
      <c r="G131" s="8" t="s">
        <v>3772</v>
      </c>
      <c r="H131" s="8" t="s">
        <v>3716</v>
      </c>
      <c r="I131" s="8">
        <v>52</v>
      </c>
      <c r="J131" s="9">
        <v>0.03695601851851852</v>
      </c>
      <c r="K131" s="174">
        <f t="shared" si="1"/>
        <v>58</v>
      </c>
    </row>
    <row r="132" spans="1:11" ht="12.75">
      <c r="A132" s="173">
        <v>164</v>
      </c>
      <c r="B132" s="8">
        <v>117</v>
      </c>
      <c r="C132" s="8" t="s">
        <v>140</v>
      </c>
      <c r="D132" s="8" t="s">
        <v>3778</v>
      </c>
      <c r="E132" s="8" t="s">
        <v>3713</v>
      </c>
      <c r="F132" s="8" t="s">
        <v>51</v>
      </c>
      <c r="G132" s="8" t="s">
        <v>68</v>
      </c>
      <c r="H132" s="8" t="s">
        <v>3747</v>
      </c>
      <c r="I132" s="8">
        <v>42</v>
      </c>
      <c r="J132" s="9">
        <v>0.03262731481481481</v>
      </c>
      <c r="K132" s="174">
        <f aca="true" t="shared" si="2" ref="K132:K195">2008-G132</f>
        <v>45</v>
      </c>
    </row>
    <row r="133" spans="1:11" ht="12.75">
      <c r="A133" s="173">
        <v>181</v>
      </c>
      <c r="B133" s="8">
        <v>463</v>
      </c>
      <c r="C133" s="8" t="s">
        <v>147</v>
      </c>
      <c r="D133" s="8" t="s">
        <v>70</v>
      </c>
      <c r="E133" s="8" t="s">
        <v>3713</v>
      </c>
      <c r="F133" s="8" t="s">
        <v>1182</v>
      </c>
      <c r="G133" s="8" t="s">
        <v>19</v>
      </c>
      <c r="H133" s="8" t="s">
        <v>3731</v>
      </c>
      <c r="I133" s="8">
        <v>44</v>
      </c>
      <c r="J133" s="9">
        <v>0.03332175925925926</v>
      </c>
      <c r="K133" s="174">
        <f t="shared" si="2"/>
        <v>32</v>
      </c>
    </row>
    <row r="134" spans="1:11" ht="12.75">
      <c r="A134" s="173">
        <v>141</v>
      </c>
      <c r="B134" s="8">
        <v>66</v>
      </c>
      <c r="C134" s="8" t="s">
        <v>1284</v>
      </c>
      <c r="D134" s="8" t="s">
        <v>3749</v>
      </c>
      <c r="E134" s="8" t="s">
        <v>3713</v>
      </c>
      <c r="F134" s="8" t="s">
        <v>1285</v>
      </c>
      <c r="G134" s="8" t="s">
        <v>221</v>
      </c>
      <c r="H134" s="8" t="s">
        <v>4</v>
      </c>
      <c r="I134" s="8">
        <v>3</v>
      </c>
      <c r="J134" s="9">
        <v>0.03148148148148148</v>
      </c>
      <c r="K134" s="174">
        <f t="shared" si="2"/>
        <v>64</v>
      </c>
    </row>
    <row r="135" spans="1:11" ht="12.75">
      <c r="A135" s="173">
        <v>313</v>
      </c>
      <c r="B135" s="8">
        <v>170</v>
      </c>
      <c r="C135" s="8" t="s">
        <v>1286</v>
      </c>
      <c r="D135" s="8" t="s">
        <v>1287</v>
      </c>
      <c r="E135" s="8" t="s">
        <v>3713</v>
      </c>
      <c r="F135" s="8" t="s">
        <v>1288</v>
      </c>
      <c r="G135" s="8" t="s">
        <v>61</v>
      </c>
      <c r="H135" s="8" t="s">
        <v>3716</v>
      </c>
      <c r="I135" s="8">
        <v>59</v>
      </c>
      <c r="J135" s="9">
        <v>0.05016203703703703</v>
      </c>
      <c r="K135" s="174">
        <f t="shared" si="2"/>
        <v>57</v>
      </c>
    </row>
    <row r="136" spans="1:11" ht="12.75">
      <c r="A136" s="173">
        <v>52</v>
      </c>
      <c r="B136" s="8">
        <v>204</v>
      </c>
      <c r="C136" s="8" t="s">
        <v>1289</v>
      </c>
      <c r="D136" s="8" t="s">
        <v>1290</v>
      </c>
      <c r="E136" s="8" t="s">
        <v>3713</v>
      </c>
      <c r="F136" s="8" t="s">
        <v>3805</v>
      </c>
      <c r="G136" s="8" t="s">
        <v>120</v>
      </c>
      <c r="H136" s="8" t="s">
        <v>3736</v>
      </c>
      <c r="I136" s="8">
        <v>4</v>
      </c>
      <c r="J136" s="9">
        <v>0.027766203703703703</v>
      </c>
      <c r="K136" s="174">
        <f t="shared" si="2"/>
        <v>19</v>
      </c>
    </row>
    <row r="137" spans="1:11" ht="12.75">
      <c r="A137" s="173">
        <v>251</v>
      </c>
      <c r="B137" s="8">
        <v>416</v>
      </c>
      <c r="C137" s="8" t="s">
        <v>1291</v>
      </c>
      <c r="D137" s="8" t="s">
        <v>3852</v>
      </c>
      <c r="E137" s="8" t="s">
        <v>3713</v>
      </c>
      <c r="F137" s="8" t="s">
        <v>176</v>
      </c>
      <c r="G137" s="8" t="s">
        <v>3746</v>
      </c>
      <c r="H137" s="8" t="s">
        <v>3747</v>
      </c>
      <c r="I137" s="8">
        <v>58</v>
      </c>
      <c r="J137" s="9">
        <v>0.03601851851851852</v>
      </c>
      <c r="K137" s="174">
        <f t="shared" si="2"/>
        <v>43</v>
      </c>
    </row>
    <row r="138" spans="1:11" ht="12.75">
      <c r="A138" s="173">
        <v>195</v>
      </c>
      <c r="B138" s="8">
        <v>461</v>
      </c>
      <c r="C138" s="8" t="s">
        <v>1292</v>
      </c>
      <c r="D138" s="8" t="s">
        <v>1293</v>
      </c>
      <c r="E138" s="8" t="s">
        <v>3713</v>
      </c>
      <c r="F138" s="8" t="s">
        <v>71</v>
      </c>
      <c r="G138" s="8" t="s">
        <v>188</v>
      </c>
      <c r="H138" s="8" t="s">
        <v>3731</v>
      </c>
      <c r="I138" s="8">
        <v>48</v>
      </c>
      <c r="J138" s="9">
        <v>0.03375</v>
      </c>
      <c r="K138" s="174">
        <f t="shared" si="2"/>
        <v>37</v>
      </c>
    </row>
    <row r="139" spans="1:11" ht="12.75">
      <c r="A139" s="173">
        <v>196</v>
      </c>
      <c r="B139" s="8">
        <v>460</v>
      </c>
      <c r="C139" s="8" t="s">
        <v>1292</v>
      </c>
      <c r="D139" s="8" t="s">
        <v>3761</v>
      </c>
      <c r="E139" s="8" t="s">
        <v>3713</v>
      </c>
      <c r="F139" s="8" t="s">
        <v>71</v>
      </c>
      <c r="G139" s="8" t="s">
        <v>3798</v>
      </c>
      <c r="H139" s="8" t="s">
        <v>3731</v>
      </c>
      <c r="I139" s="8">
        <v>49</v>
      </c>
      <c r="J139" s="9">
        <v>0.033761574074074076</v>
      </c>
      <c r="K139" s="174">
        <f t="shared" si="2"/>
        <v>33</v>
      </c>
    </row>
    <row r="140" spans="1:11" ht="12.75">
      <c r="A140" s="173">
        <v>250</v>
      </c>
      <c r="B140" s="8">
        <v>230</v>
      </c>
      <c r="C140" s="8" t="s">
        <v>1294</v>
      </c>
      <c r="D140" s="8" t="s">
        <v>3809</v>
      </c>
      <c r="E140" s="8" t="s">
        <v>3713</v>
      </c>
      <c r="F140" s="8" t="s">
        <v>109</v>
      </c>
      <c r="G140" s="8" t="s">
        <v>198</v>
      </c>
      <c r="H140" s="8" t="s">
        <v>3747</v>
      </c>
      <c r="I140" s="8">
        <v>57</v>
      </c>
      <c r="J140" s="9">
        <v>0.035960648148148144</v>
      </c>
      <c r="K140" s="174">
        <f t="shared" si="2"/>
        <v>47</v>
      </c>
    </row>
    <row r="141" spans="1:11" ht="12.75">
      <c r="A141" s="173">
        <v>279</v>
      </c>
      <c r="B141" s="8">
        <v>167</v>
      </c>
      <c r="C141" s="8" t="s">
        <v>152</v>
      </c>
      <c r="D141" s="8" t="s">
        <v>153</v>
      </c>
      <c r="E141" s="8" t="s">
        <v>3713</v>
      </c>
      <c r="F141" s="8" t="s">
        <v>3758</v>
      </c>
      <c r="G141" s="8" t="s">
        <v>19</v>
      </c>
      <c r="H141" s="8" t="s">
        <v>3726</v>
      </c>
      <c r="I141" s="8">
        <v>18</v>
      </c>
      <c r="J141" s="9">
        <v>0.03829861111111111</v>
      </c>
      <c r="K141" s="174">
        <f t="shared" si="2"/>
        <v>32</v>
      </c>
    </row>
    <row r="142" spans="1:11" ht="12.75">
      <c r="A142" s="173">
        <v>47</v>
      </c>
      <c r="B142" s="8">
        <v>182</v>
      </c>
      <c r="C142" s="8" t="s">
        <v>154</v>
      </c>
      <c r="D142" s="8" t="s">
        <v>155</v>
      </c>
      <c r="E142" s="8" t="s">
        <v>3713</v>
      </c>
      <c r="F142" s="8" t="s">
        <v>3734</v>
      </c>
      <c r="G142" s="8" t="s">
        <v>68</v>
      </c>
      <c r="H142" s="8" t="s">
        <v>3747</v>
      </c>
      <c r="I142" s="8">
        <v>11</v>
      </c>
      <c r="J142" s="9">
        <v>0.027592592592592592</v>
      </c>
      <c r="K142" s="174">
        <f t="shared" si="2"/>
        <v>45</v>
      </c>
    </row>
    <row r="143" spans="1:11" ht="12.75">
      <c r="A143" s="173">
        <v>206</v>
      </c>
      <c r="B143" s="8">
        <v>95</v>
      </c>
      <c r="C143" s="8" t="s">
        <v>1295</v>
      </c>
      <c r="D143" s="8" t="s">
        <v>3785</v>
      </c>
      <c r="E143" s="8" t="s">
        <v>3713</v>
      </c>
      <c r="F143" s="8" t="s">
        <v>1296</v>
      </c>
      <c r="G143" s="8" t="s">
        <v>3751</v>
      </c>
      <c r="H143" s="8" t="s">
        <v>3716</v>
      </c>
      <c r="I143" s="8">
        <v>39</v>
      </c>
      <c r="J143" s="9">
        <v>0.03412037037037037</v>
      </c>
      <c r="K143" s="174">
        <f t="shared" si="2"/>
        <v>52</v>
      </c>
    </row>
    <row r="144" spans="1:11" ht="12.75">
      <c r="A144" s="173">
        <v>41</v>
      </c>
      <c r="B144" s="8">
        <v>48</v>
      </c>
      <c r="C144" s="8" t="s">
        <v>1297</v>
      </c>
      <c r="D144" s="8" t="s">
        <v>3845</v>
      </c>
      <c r="E144" s="8" t="s">
        <v>3713</v>
      </c>
      <c r="F144" s="8" t="s">
        <v>1217</v>
      </c>
      <c r="G144" s="8" t="s">
        <v>139</v>
      </c>
      <c r="H144" s="8" t="s">
        <v>3731</v>
      </c>
      <c r="I144" s="8">
        <v>15</v>
      </c>
      <c r="J144" s="9">
        <v>0.027280092592592592</v>
      </c>
      <c r="K144" s="174">
        <f t="shared" si="2"/>
        <v>39</v>
      </c>
    </row>
    <row r="145" spans="1:11" ht="12.75">
      <c r="A145" s="173">
        <v>75</v>
      </c>
      <c r="B145" s="8">
        <v>9</v>
      </c>
      <c r="C145" s="8" t="s">
        <v>1298</v>
      </c>
      <c r="D145" s="8" t="s">
        <v>3741</v>
      </c>
      <c r="E145" s="8" t="s">
        <v>3713</v>
      </c>
      <c r="F145" s="8" t="s">
        <v>118</v>
      </c>
      <c r="G145" s="8" t="s">
        <v>34</v>
      </c>
      <c r="H145" s="8" t="s">
        <v>3721</v>
      </c>
      <c r="I145" s="8">
        <v>16</v>
      </c>
      <c r="J145" s="9">
        <v>0.029108796296296296</v>
      </c>
      <c r="K145" s="174">
        <f t="shared" si="2"/>
        <v>25</v>
      </c>
    </row>
    <row r="146" spans="1:11" ht="12.75">
      <c r="A146" s="173">
        <v>31</v>
      </c>
      <c r="B146" s="8">
        <v>125</v>
      </c>
      <c r="C146" s="8" t="s">
        <v>156</v>
      </c>
      <c r="D146" s="8" t="s">
        <v>3761</v>
      </c>
      <c r="E146" s="8" t="s">
        <v>3713</v>
      </c>
      <c r="F146" s="8" t="s">
        <v>3734</v>
      </c>
      <c r="G146" s="8" t="s">
        <v>68</v>
      </c>
      <c r="H146" s="8" t="s">
        <v>3747</v>
      </c>
      <c r="I146" s="8">
        <v>8</v>
      </c>
      <c r="J146" s="9">
        <v>0.026296296296296293</v>
      </c>
      <c r="K146" s="174">
        <f t="shared" si="2"/>
        <v>45</v>
      </c>
    </row>
    <row r="147" spans="1:11" ht="12.75">
      <c r="A147" s="173">
        <v>18</v>
      </c>
      <c r="B147" s="8">
        <v>135</v>
      </c>
      <c r="C147" s="8" t="s">
        <v>156</v>
      </c>
      <c r="D147" s="8" t="s">
        <v>70</v>
      </c>
      <c r="E147" s="8" t="s">
        <v>3713</v>
      </c>
      <c r="F147" s="8" t="s">
        <v>3724</v>
      </c>
      <c r="G147" s="8" t="s">
        <v>3848</v>
      </c>
      <c r="H147" s="8" t="s">
        <v>3721</v>
      </c>
      <c r="I147" s="8">
        <v>6</v>
      </c>
      <c r="J147" s="9">
        <v>0.025613425925925925</v>
      </c>
      <c r="K147" s="174">
        <f t="shared" si="2"/>
        <v>26</v>
      </c>
    </row>
    <row r="148" spans="1:11" ht="12.75">
      <c r="A148" s="173">
        <v>147</v>
      </c>
      <c r="B148" s="8">
        <v>421</v>
      </c>
      <c r="C148" s="8" t="s">
        <v>162</v>
      </c>
      <c r="D148" s="8" t="s">
        <v>3749</v>
      </c>
      <c r="E148" s="8" t="s">
        <v>3713</v>
      </c>
      <c r="F148" s="8" t="s">
        <v>3762</v>
      </c>
      <c r="G148" s="8" t="s">
        <v>3759</v>
      </c>
      <c r="H148" s="8" t="s">
        <v>3716</v>
      </c>
      <c r="I148" s="8">
        <v>24</v>
      </c>
      <c r="J148" s="9">
        <v>0.03172453703703704</v>
      </c>
      <c r="K148" s="174">
        <f t="shared" si="2"/>
        <v>54</v>
      </c>
    </row>
    <row r="149" spans="1:11" ht="12.75">
      <c r="A149" s="173">
        <v>146</v>
      </c>
      <c r="B149" s="8">
        <v>219</v>
      </c>
      <c r="C149" s="8" t="s">
        <v>163</v>
      </c>
      <c r="D149" s="8" t="s">
        <v>3809</v>
      </c>
      <c r="E149" s="8" t="s">
        <v>3713</v>
      </c>
      <c r="F149" s="8" t="s">
        <v>73</v>
      </c>
      <c r="G149" s="8" t="s">
        <v>54</v>
      </c>
      <c r="H149" s="8" t="s">
        <v>3747</v>
      </c>
      <c r="I149" s="8">
        <v>37</v>
      </c>
      <c r="J149" s="9">
        <v>0.031678240740740736</v>
      </c>
      <c r="K149" s="174">
        <f t="shared" si="2"/>
        <v>49</v>
      </c>
    </row>
    <row r="150" spans="1:11" ht="12.75">
      <c r="A150" s="173">
        <v>97</v>
      </c>
      <c r="B150" s="8">
        <v>163</v>
      </c>
      <c r="C150" s="8" t="s">
        <v>164</v>
      </c>
      <c r="D150" s="8" t="s">
        <v>165</v>
      </c>
      <c r="E150" s="8" t="s">
        <v>166</v>
      </c>
      <c r="F150" s="8" t="s">
        <v>3734</v>
      </c>
      <c r="G150" s="8" t="s">
        <v>68</v>
      </c>
      <c r="H150" s="8" t="s">
        <v>3747</v>
      </c>
      <c r="I150" s="8">
        <v>23</v>
      </c>
      <c r="J150" s="9">
        <v>0.02978009259259259</v>
      </c>
      <c r="K150" s="174">
        <f t="shared" si="2"/>
        <v>45</v>
      </c>
    </row>
    <row r="151" spans="1:11" ht="12.75">
      <c r="A151" s="173">
        <v>300</v>
      </c>
      <c r="B151" s="8">
        <v>206</v>
      </c>
      <c r="C151" s="8" t="s">
        <v>167</v>
      </c>
      <c r="D151" s="8" t="s">
        <v>1299</v>
      </c>
      <c r="E151" s="8" t="s">
        <v>3713</v>
      </c>
      <c r="F151" s="8" t="s">
        <v>692</v>
      </c>
      <c r="G151" s="8" t="s">
        <v>34</v>
      </c>
      <c r="H151" s="8" t="s">
        <v>3726</v>
      </c>
      <c r="I151" s="8">
        <v>19</v>
      </c>
      <c r="J151" s="9">
        <v>0.04113425925925926</v>
      </c>
      <c r="K151" s="174">
        <f t="shared" si="2"/>
        <v>25</v>
      </c>
    </row>
    <row r="152" spans="1:11" ht="12.75">
      <c r="A152" s="173">
        <v>161</v>
      </c>
      <c r="B152" s="8">
        <v>205</v>
      </c>
      <c r="C152" s="8" t="s">
        <v>167</v>
      </c>
      <c r="D152" s="8" t="s">
        <v>168</v>
      </c>
      <c r="E152" s="8" t="s">
        <v>3713</v>
      </c>
      <c r="F152" s="8" t="s">
        <v>1300</v>
      </c>
      <c r="G152" s="8" t="s">
        <v>170</v>
      </c>
      <c r="H152" s="8" t="s">
        <v>3716</v>
      </c>
      <c r="I152" s="8">
        <v>28</v>
      </c>
      <c r="J152" s="9">
        <v>0.032442129629629626</v>
      </c>
      <c r="K152" s="174">
        <f t="shared" si="2"/>
        <v>51</v>
      </c>
    </row>
    <row r="153" spans="1:11" ht="12.75">
      <c r="A153" s="173">
        <v>108</v>
      </c>
      <c r="B153" s="8">
        <v>4</v>
      </c>
      <c r="C153" s="8" t="s">
        <v>171</v>
      </c>
      <c r="D153" s="8" t="s">
        <v>85</v>
      </c>
      <c r="E153" s="8" t="s">
        <v>3713</v>
      </c>
      <c r="F153" s="8" t="s">
        <v>3729</v>
      </c>
      <c r="G153" s="8" t="s">
        <v>244</v>
      </c>
      <c r="H153" s="8" t="s">
        <v>3736</v>
      </c>
      <c r="I153" s="8">
        <v>11</v>
      </c>
      <c r="J153" s="9">
        <v>0.0302662037037037</v>
      </c>
      <c r="K153" s="174">
        <f t="shared" si="2"/>
        <v>15</v>
      </c>
    </row>
    <row r="154" spans="1:11" ht="12.75">
      <c r="A154" s="173">
        <v>299</v>
      </c>
      <c r="B154" s="8">
        <v>476</v>
      </c>
      <c r="C154" s="8" t="s">
        <v>171</v>
      </c>
      <c r="D154" s="8" t="s">
        <v>3741</v>
      </c>
      <c r="E154" s="8" t="s">
        <v>3713</v>
      </c>
      <c r="F154" s="8" t="s">
        <v>1301</v>
      </c>
      <c r="G154" s="8" t="s">
        <v>111</v>
      </c>
      <c r="H154" s="8" t="s">
        <v>3721</v>
      </c>
      <c r="I154" s="8">
        <v>43</v>
      </c>
      <c r="J154" s="9">
        <v>0.04109953703703703</v>
      </c>
      <c r="K154" s="174">
        <f t="shared" si="2"/>
        <v>22</v>
      </c>
    </row>
    <row r="155" spans="1:11" ht="12.75">
      <c r="A155" s="173">
        <v>166</v>
      </c>
      <c r="B155" s="8">
        <v>7</v>
      </c>
      <c r="C155" s="8" t="s">
        <v>171</v>
      </c>
      <c r="D155" s="8" t="s">
        <v>3836</v>
      </c>
      <c r="E155" s="8" t="s">
        <v>3713</v>
      </c>
      <c r="F155" s="8" t="s">
        <v>3729</v>
      </c>
      <c r="G155" s="8" t="s">
        <v>91</v>
      </c>
      <c r="H155" s="8" t="s">
        <v>3731</v>
      </c>
      <c r="I155" s="8">
        <v>40</v>
      </c>
      <c r="J155" s="9">
        <v>0.0328125</v>
      </c>
      <c r="K155" s="174">
        <f t="shared" si="2"/>
        <v>38</v>
      </c>
    </row>
    <row r="156" spans="1:11" ht="12.75">
      <c r="A156" s="173">
        <v>69</v>
      </c>
      <c r="B156" s="8">
        <v>181</v>
      </c>
      <c r="C156" s="8" t="s">
        <v>173</v>
      </c>
      <c r="D156" s="8" t="s">
        <v>3836</v>
      </c>
      <c r="E156" s="8" t="s">
        <v>3713</v>
      </c>
      <c r="F156" s="8" t="s">
        <v>3734</v>
      </c>
      <c r="G156" s="8" t="s">
        <v>170</v>
      </c>
      <c r="H156" s="8" t="s">
        <v>3716</v>
      </c>
      <c r="I156" s="8">
        <v>8</v>
      </c>
      <c r="J156" s="9">
        <v>0.028738425925925924</v>
      </c>
      <c r="K156" s="174">
        <f t="shared" si="2"/>
        <v>51</v>
      </c>
    </row>
    <row r="157" spans="1:11" ht="12.75">
      <c r="A157" s="173">
        <v>205</v>
      </c>
      <c r="B157" s="8">
        <v>98</v>
      </c>
      <c r="C157" s="8" t="s">
        <v>1302</v>
      </c>
      <c r="D157" s="8" t="s">
        <v>1172</v>
      </c>
      <c r="E157" s="8" t="s">
        <v>3713</v>
      </c>
      <c r="F157" s="8" t="s">
        <v>1303</v>
      </c>
      <c r="G157" s="8" t="s">
        <v>3725</v>
      </c>
      <c r="H157" s="8" t="s">
        <v>3721</v>
      </c>
      <c r="I157" s="8">
        <v>33</v>
      </c>
      <c r="J157" s="9">
        <v>0.03412037037037037</v>
      </c>
      <c r="K157" s="174">
        <f t="shared" si="2"/>
        <v>23</v>
      </c>
    </row>
    <row r="158" spans="1:11" ht="12.75">
      <c r="A158" s="173">
        <v>121</v>
      </c>
      <c r="B158" s="8">
        <v>96</v>
      </c>
      <c r="C158" s="8" t="s">
        <v>175</v>
      </c>
      <c r="D158" s="8" t="s">
        <v>70</v>
      </c>
      <c r="E158" s="8" t="s">
        <v>3713</v>
      </c>
      <c r="F158" s="8" t="s">
        <v>1304</v>
      </c>
      <c r="G158" s="8" t="s">
        <v>25</v>
      </c>
      <c r="H158" s="8" t="s">
        <v>3747</v>
      </c>
      <c r="I158" s="8">
        <v>31</v>
      </c>
      <c r="J158" s="9">
        <v>0.03074074074074074</v>
      </c>
      <c r="K158" s="174">
        <f t="shared" si="2"/>
        <v>48</v>
      </c>
    </row>
    <row r="159" spans="1:11" ht="12.75">
      <c r="A159" s="173">
        <v>158</v>
      </c>
      <c r="B159" s="8">
        <v>217</v>
      </c>
      <c r="C159" s="8" t="s">
        <v>175</v>
      </c>
      <c r="D159" s="8" t="s">
        <v>41</v>
      </c>
      <c r="E159" s="8" t="s">
        <v>3713</v>
      </c>
      <c r="F159" s="8" t="s">
        <v>3729</v>
      </c>
      <c r="G159" s="8" t="s">
        <v>14</v>
      </c>
      <c r="H159" s="8" t="s">
        <v>4</v>
      </c>
      <c r="I159" s="8">
        <v>4</v>
      </c>
      <c r="J159" s="9">
        <v>0.03228009259259259</v>
      </c>
      <c r="K159" s="174">
        <f t="shared" si="2"/>
        <v>61</v>
      </c>
    </row>
    <row r="160" spans="1:11" ht="12.75">
      <c r="A160" s="173">
        <v>189</v>
      </c>
      <c r="B160" s="8">
        <v>165</v>
      </c>
      <c r="C160" s="8" t="s">
        <v>1305</v>
      </c>
      <c r="D160" s="8" t="s">
        <v>57</v>
      </c>
      <c r="E160" s="8" t="s">
        <v>3713</v>
      </c>
      <c r="F160" s="8" t="s">
        <v>3734</v>
      </c>
      <c r="G160" s="8" t="s">
        <v>3759</v>
      </c>
      <c r="H160" s="8" t="s">
        <v>3716</v>
      </c>
      <c r="I160" s="8">
        <v>36</v>
      </c>
      <c r="J160" s="9">
        <v>0.0337037037037037</v>
      </c>
      <c r="K160" s="174">
        <f t="shared" si="2"/>
        <v>54</v>
      </c>
    </row>
    <row r="161" spans="1:11" ht="12.75">
      <c r="A161" s="173">
        <v>40</v>
      </c>
      <c r="B161" s="8">
        <v>33</v>
      </c>
      <c r="C161" s="8" t="s">
        <v>1306</v>
      </c>
      <c r="D161" s="8" t="s">
        <v>1307</v>
      </c>
      <c r="E161" s="8" t="s">
        <v>3713</v>
      </c>
      <c r="F161" s="8" t="s">
        <v>1308</v>
      </c>
      <c r="G161" s="8" t="s">
        <v>68</v>
      </c>
      <c r="H161" s="8" t="s">
        <v>3747</v>
      </c>
      <c r="I161" s="8">
        <v>10</v>
      </c>
      <c r="J161" s="9">
        <v>0.02673611111111111</v>
      </c>
      <c r="K161" s="174">
        <f t="shared" si="2"/>
        <v>45</v>
      </c>
    </row>
    <row r="162" spans="1:11" ht="12.75">
      <c r="A162" s="173">
        <v>110</v>
      </c>
      <c r="B162" s="8">
        <v>203</v>
      </c>
      <c r="C162" s="8" t="s">
        <v>1306</v>
      </c>
      <c r="D162" s="8" t="s">
        <v>150</v>
      </c>
      <c r="E162" s="8" t="s">
        <v>3713</v>
      </c>
      <c r="F162" s="8" t="s">
        <v>3805</v>
      </c>
      <c r="G162" s="8" t="s">
        <v>3798</v>
      </c>
      <c r="H162" s="8" t="s">
        <v>3731</v>
      </c>
      <c r="I162" s="8">
        <v>33</v>
      </c>
      <c r="J162" s="9">
        <v>0.03037037037037037</v>
      </c>
      <c r="K162" s="174">
        <f t="shared" si="2"/>
        <v>33</v>
      </c>
    </row>
    <row r="163" spans="1:11" ht="12.75">
      <c r="A163" s="173">
        <v>117</v>
      </c>
      <c r="B163" s="8">
        <v>67</v>
      </c>
      <c r="C163" s="8" t="s">
        <v>178</v>
      </c>
      <c r="D163" s="8" t="s">
        <v>179</v>
      </c>
      <c r="E163" s="8" t="s">
        <v>3713</v>
      </c>
      <c r="F163" s="8" t="s">
        <v>1309</v>
      </c>
      <c r="G163" s="8" t="s">
        <v>78</v>
      </c>
      <c r="H163" s="8" t="s">
        <v>3716</v>
      </c>
      <c r="I163" s="8">
        <v>15</v>
      </c>
      <c r="J163" s="9">
        <v>0.030625</v>
      </c>
      <c r="K163" s="174">
        <f t="shared" si="2"/>
        <v>53</v>
      </c>
    </row>
    <row r="164" spans="1:11" ht="12.75">
      <c r="A164" s="173">
        <v>230</v>
      </c>
      <c r="B164" s="8">
        <v>250</v>
      </c>
      <c r="C164" s="8" t="s">
        <v>1310</v>
      </c>
      <c r="D164" s="8" t="s">
        <v>3744</v>
      </c>
      <c r="E164" s="8" t="s">
        <v>3713</v>
      </c>
      <c r="F164" s="8" t="s">
        <v>71</v>
      </c>
      <c r="G164" s="8" t="s">
        <v>139</v>
      </c>
      <c r="H164" s="8" t="s">
        <v>3731</v>
      </c>
      <c r="I164" s="8">
        <v>54</v>
      </c>
      <c r="J164" s="9">
        <v>0.035104166666666665</v>
      </c>
      <c r="K164" s="174">
        <f t="shared" si="2"/>
        <v>39</v>
      </c>
    </row>
    <row r="165" spans="1:11" ht="12.75">
      <c r="A165" s="173">
        <v>73</v>
      </c>
      <c r="B165" s="8">
        <v>249</v>
      </c>
      <c r="C165" s="8" t="s">
        <v>181</v>
      </c>
      <c r="D165" s="8" t="s">
        <v>3800</v>
      </c>
      <c r="E165" s="8" t="s">
        <v>3713</v>
      </c>
      <c r="F165" s="8" t="s">
        <v>1311</v>
      </c>
      <c r="G165" s="8" t="s">
        <v>54</v>
      </c>
      <c r="H165" s="8" t="s">
        <v>3747</v>
      </c>
      <c r="I165" s="8">
        <v>20</v>
      </c>
      <c r="J165" s="9">
        <v>0.029050925925925924</v>
      </c>
      <c r="K165" s="174">
        <f t="shared" si="2"/>
        <v>49</v>
      </c>
    </row>
    <row r="166" spans="1:11" ht="12.75">
      <c r="A166" s="173">
        <v>35</v>
      </c>
      <c r="B166" s="8">
        <v>20</v>
      </c>
      <c r="C166" s="8" t="s">
        <v>1312</v>
      </c>
      <c r="D166" s="8" t="s">
        <v>3774</v>
      </c>
      <c r="E166" s="8" t="s">
        <v>3713</v>
      </c>
      <c r="F166" s="8" t="s">
        <v>1313</v>
      </c>
      <c r="G166" s="8" t="s">
        <v>3840</v>
      </c>
      <c r="H166" s="8" t="s">
        <v>3721</v>
      </c>
      <c r="I166" s="8">
        <v>10</v>
      </c>
      <c r="J166" s="9">
        <v>0.026527777777777775</v>
      </c>
      <c r="K166" s="174">
        <f t="shared" si="2"/>
        <v>27</v>
      </c>
    </row>
    <row r="167" spans="1:11" ht="12.75">
      <c r="A167" s="173">
        <v>24</v>
      </c>
      <c r="B167" s="8">
        <v>128</v>
      </c>
      <c r="C167" s="8" t="s">
        <v>1314</v>
      </c>
      <c r="D167" s="8" t="s">
        <v>3761</v>
      </c>
      <c r="E167" s="8" t="s">
        <v>3713</v>
      </c>
      <c r="F167" s="8" t="s">
        <v>1315</v>
      </c>
      <c r="G167" s="8" t="s">
        <v>139</v>
      </c>
      <c r="H167" s="8" t="s">
        <v>3731</v>
      </c>
      <c r="I167" s="8">
        <v>7</v>
      </c>
      <c r="J167" s="9">
        <v>0.02599537037037037</v>
      </c>
      <c r="K167" s="174">
        <f t="shared" si="2"/>
        <v>39</v>
      </c>
    </row>
    <row r="168" spans="1:11" ht="12.75">
      <c r="A168" s="173">
        <v>180</v>
      </c>
      <c r="B168" s="8">
        <v>47</v>
      </c>
      <c r="C168" s="8" t="s">
        <v>1316</v>
      </c>
      <c r="D168" s="8" t="s">
        <v>3842</v>
      </c>
      <c r="E168" s="8" t="s">
        <v>3713</v>
      </c>
      <c r="F168" s="8" t="s">
        <v>3829</v>
      </c>
      <c r="G168" s="8" t="s">
        <v>3830</v>
      </c>
      <c r="H168" s="8" t="s">
        <v>3731</v>
      </c>
      <c r="I168" s="8">
        <v>43</v>
      </c>
      <c r="J168" s="9">
        <v>0.03325231481481481</v>
      </c>
      <c r="K168" s="174">
        <f t="shared" si="2"/>
        <v>34</v>
      </c>
    </row>
    <row r="169" spans="1:11" ht="12.75">
      <c r="A169" s="173">
        <v>96</v>
      </c>
      <c r="B169" s="8">
        <v>71</v>
      </c>
      <c r="C169" s="8" t="s">
        <v>1317</v>
      </c>
      <c r="D169" s="8" t="s">
        <v>1290</v>
      </c>
      <c r="E169" s="8" t="s">
        <v>3713</v>
      </c>
      <c r="F169" s="8" t="s">
        <v>1318</v>
      </c>
      <c r="G169" s="8" t="s">
        <v>3715</v>
      </c>
      <c r="H169" s="8" t="s">
        <v>3716</v>
      </c>
      <c r="I169" s="8">
        <v>14</v>
      </c>
      <c r="J169" s="9">
        <v>0.029756944444444444</v>
      </c>
      <c r="K169" s="174">
        <f t="shared" si="2"/>
        <v>56</v>
      </c>
    </row>
    <row r="170" spans="1:11" ht="12.75">
      <c r="A170" s="173">
        <v>53</v>
      </c>
      <c r="B170" s="8">
        <v>81</v>
      </c>
      <c r="C170" s="8" t="s">
        <v>1319</v>
      </c>
      <c r="D170" s="8" t="s">
        <v>3781</v>
      </c>
      <c r="E170" s="8" t="s">
        <v>3713</v>
      </c>
      <c r="F170" s="8" t="s">
        <v>1320</v>
      </c>
      <c r="G170" s="8" t="s">
        <v>123</v>
      </c>
      <c r="H170" s="8" t="s">
        <v>3716</v>
      </c>
      <c r="I170" s="8">
        <v>5</v>
      </c>
      <c r="J170" s="9">
        <v>0.027777777777777776</v>
      </c>
      <c r="K170" s="174">
        <f t="shared" si="2"/>
        <v>50</v>
      </c>
    </row>
    <row r="171" spans="1:11" ht="12.75">
      <c r="A171" s="173">
        <v>220</v>
      </c>
      <c r="B171" s="8">
        <v>225</v>
      </c>
      <c r="C171" s="8" t="s">
        <v>187</v>
      </c>
      <c r="D171" s="8" t="s">
        <v>82</v>
      </c>
      <c r="E171" s="8" t="s">
        <v>3713</v>
      </c>
      <c r="F171" s="8" t="s">
        <v>3729</v>
      </c>
      <c r="G171" s="8" t="s">
        <v>188</v>
      </c>
      <c r="H171" s="8" t="s">
        <v>3807</v>
      </c>
      <c r="I171" s="8">
        <v>4</v>
      </c>
      <c r="J171" s="9">
        <v>0.03457175925925926</v>
      </c>
      <c r="K171" s="174">
        <f t="shared" si="2"/>
        <v>37</v>
      </c>
    </row>
    <row r="172" spans="1:11" ht="12.75">
      <c r="A172" s="173">
        <v>200</v>
      </c>
      <c r="B172" s="8">
        <v>41</v>
      </c>
      <c r="C172" s="8" t="s">
        <v>1321</v>
      </c>
      <c r="D172" s="8" t="s">
        <v>3765</v>
      </c>
      <c r="E172" s="8" t="s">
        <v>3713</v>
      </c>
      <c r="F172" s="8" t="s">
        <v>1322</v>
      </c>
      <c r="G172" s="8" t="s">
        <v>3792</v>
      </c>
      <c r="H172" s="8" t="s">
        <v>3716</v>
      </c>
      <c r="I172" s="8">
        <v>37</v>
      </c>
      <c r="J172" s="9">
        <v>0.03390046296296296</v>
      </c>
      <c r="K172" s="174">
        <f t="shared" si="2"/>
        <v>59</v>
      </c>
    </row>
    <row r="173" spans="1:11" ht="12.75">
      <c r="A173" s="173">
        <v>46</v>
      </c>
      <c r="B173" s="8">
        <v>209</v>
      </c>
      <c r="C173" s="8" t="s">
        <v>1323</v>
      </c>
      <c r="D173" s="8" t="s">
        <v>67</v>
      </c>
      <c r="E173" s="8" t="s">
        <v>3713</v>
      </c>
      <c r="F173" s="8" t="s">
        <v>3829</v>
      </c>
      <c r="G173" s="8" t="s">
        <v>3798</v>
      </c>
      <c r="H173" s="8" t="s">
        <v>3731</v>
      </c>
      <c r="I173" s="8">
        <v>16</v>
      </c>
      <c r="J173" s="9">
        <v>0.02756944444444444</v>
      </c>
      <c r="K173" s="174">
        <f t="shared" si="2"/>
        <v>33</v>
      </c>
    </row>
    <row r="174" spans="1:11" ht="12.75">
      <c r="A174" s="173">
        <v>165</v>
      </c>
      <c r="B174" s="8">
        <v>455</v>
      </c>
      <c r="C174" s="8" t="s">
        <v>1324</v>
      </c>
      <c r="D174" s="8" t="s">
        <v>18</v>
      </c>
      <c r="E174" s="8" t="s">
        <v>3713</v>
      </c>
      <c r="F174" s="8" t="s">
        <v>1325</v>
      </c>
      <c r="G174" s="8" t="s">
        <v>3840</v>
      </c>
      <c r="H174" s="8" t="s">
        <v>3721</v>
      </c>
      <c r="I174" s="8">
        <v>28</v>
      </c>
      <c r="J174" s="9">
        <v>0.03278935185185185</v>
      </c>
      <c r="K174" s="174">
        <f t="shared" si="2"/>
        <v>27</v>
      </c>
    </row>
    <row r="175" spans="1:11" ht="12.75">
      <c r="A175" s="173">
        <v>89</v>
      </c>
      <c r="B175" s="8">
        <v>237</v>
      </c>
      <c r="C175" s="8" t="s">
        <v>1326</v>
      </c>
      <c r="D175" s="8" t="s">
        <v>70</v>
      </c>
      <c r="E175" s="8" t="s">
        <v>3713</v>
      </c>
      <c r="F175" s="8" t="s">
        <v>1327</v>
      </c>
      <c r="G175" s="8" t="s">
        <v>19</v>
      </c>
      <c r="H175" s="8" t="s">
        <v>3731</v>
      </c>
      <c r="I175" s="8">
        <v>25</v>
      </c>
      <c r="J175" s="9">
        <v>0.029479166666666664</v>
      </c>
      <c r="K175" s="174">
        <f t="shared" si="2"/>
        <v>32</v>
      </c>
    </row>
    <row r="176" spans="1:11" ht="12.75">
      <c r="A176" s="173">
        <v>105</v>
      </c>
      <c r="B176" s="8">
        <v>122</v>
      </c>
      <c r="C176" s="8" t="s">
        <v>192</v>
      </c>
      <c r="D176" s="8" t="s">
        <v>18</v>
      </c>
      <c r="E176" s="8" t="s">
        <v>3713</v>
      </c>
      <c r="F176" s="8" t="s">
        <v>193</v>
      </c>
      <c r="G176" s="8" t="s">
        <v>3814</v>
      </c>
      <c r="H176" s="8" t="s">
        <v>3736</v>
      </c>
      <c r="I176" s="8">
        <v>10</v>
      </c>
      <c r="J176" s="9">
        <v>0.030208333333333334</v>
      </c>
      <c r="K176" s="174">
        <f t="shared" si="2"/>
        <v>16</v>
      </c>
    </row>
    <row r="177" spans="1:11" ht="12.75">
      <c r="A177" s="173">
        <v>168</v>
      </c>
      <c r="B177" s="8">
        <v>121</v>
      </c>
      <c r="C177" s="8" t="s">
        <v>192</v>
      </c>
      <c r="D177" s="8" t="s">
        <v>3842</v>
      </c>
      <c r="E177" s="8" t="s">
        <v>3713</v>
      </c>
      <c r="F177" s="8" t="s">
        <v>1328</v>
      </c>
      <c r="G177" s="8" t="s">
        <v>3806</v>
      </c>
      <c r="H177" s="8" t="s">
        <v>3747</v>
      </c>
      <c r="I177" s="8">
        <v>43</v>
      </c>
      <c r="J177" s="9">
        <v>0.032858796296296296</v>
      </c>
      <c r="K177" s="174">
        <f t="shared" si="2"/>
        <v>44</v>
      </c>
    </row>
    <row r="178" spans="1:11" ht="12.75">
      <c r="A178" s="173">
        <v>224</v>
      </c>
      <c r="B178" s="8">
        <v>414</v>
      </c>
      <c r="C178" s="8" t="s">
        <v>1329</v>
      </c>
      <c r="D178" s="8" t="s">
        <v>3778</v>
      </c>
      <c r="E178" s="8" t="s">
        <v>3713</v>
      </c>
      <c r="F178" s="8" t="s">
        <v>1330</v>
      </c>
      <c r="G178" s="8" t="s">
        <v>54</v>
      </c>
      <c r="H178" s="8" t="s">
        <v>3747</v>
      </c>
      <c r="I178" s="8">
        <v>53</v>
      </c>
      <c r="J178" s="9">
        <v>0.03488425925925926</v>
      </c>
      <c r="K178" s="174">
        <f t="shared" si="2"/>
        <v>49</v>
      </c>
    </row>
    <row r="179" spans="1:11" ht="12.75">
      <c r="A179" s="173">
        <v>289</v>
      </c>
      <c r="B179" s="8">
        <v>17</v>
      </c>
      <c r="C179" s="8" t="s">
        <v>195</v>
      </c>
      <c r="D179" s="8" t="s">
        <v>3842</v>
      </c>
      <c r="E179" s="8" t="s">
        <v>3713</v>
      </c>
      <c r="F179" s="8" t="s">
        <v>1331</v>
      </c>
      <c r="G179" s="8" t="s">
        <v>3840</v>
      </c>
      <c r="H179" s="8" t="s">
        <v>3721</v>
      </c>
      <c r="I179" s="8">
        <v>40</v>
      </c>
      <c r="J179" s="9">
        <v>0.03967592592592593</v>
      </c>
      <c r="K179" s="174">
        <f t="shared" si="2"/>
        <v>27</v>
      </c>
    </row>
    <row r="180" spans="1:11" ht="12.75">
      <c r="A180" s="173">
        <v>82</v>
      </c>
      <c r="B180" s="8">
        <v>79</v>
      </c>
      <c r="C180" s="8" t="s">
        <v>195</v>
      </c>
      <c r="D180" s="8" t="s">
        <v>3733</v>
      </c>
      <c r="E180" s="8" t="s">
        <v>3713</v>
      </c>
      <c r="F180" s="8" t="s">
        <v>1332</v>
      </c>
      <c r="G180" s="8" t="s">
        <v>3730</v>
      </c>
      <c r="H180" s="8" t="s">
        <v>3731</v>
      </c>
      <c r="I180" s="8">
        <v>23</v>
      </c>
      <c r="J180" s="9">
        <v>0.029317129629629627</v>
      </c>
      <c r="K180" s="174">
        <f t="shared" si="2"/>
        <v>31</v>
      </c>
    </row>
    <row r="181" spans="1:11" ht="12.75">
      <c r="A181" s="173">
        <v>253</v>
      </c>
      <c r="B181" s="8">
        <v>72</v>
      </c>
      <c r="C181" s="8" t="s">
        <v>195</v>
      </c>
      <c r="D181" s="8" t="s">
        <v>3770</v>
      </c>
      <c r="E181" s="8" t="s">
        <v>3713</v>
      </c>
      <c r="F181" s="8" t="s">
        <v>1182</v>
      </c>
      <c r="G181" s="8" t="s">
        <v>170</v>
      </c>
      <c r="H181" s="8" t="s">
        <v>3716</v>
      </c>
      <c r="I181" s="8">
        <v>47</v>
      </c>
      <c r="J181" s="9">
        <v>0.03608796296296296</v>
      </c>
      <c r="K181" s="174">
        <f t="shared" si="2"/>
        <v>51</v>
      </c>
    </row>
    <row r="182" spans="1:11" ht="12.75">
      <c r="A182" s="173">
        <v>202</v>
      </c>
      <c r="B182" s="8">
        <v>84</v>
      </c>
      <c r="C182" s="8" t="s">
        <v>195</v>
      </c>
      <c r="D182" s="8" t="s">
        <v>1333</v>
      </c>
      <c r="E182" s="8" t="s">
        <v>3713</v>
      </c>
      <c r="F182" s="8" t="s">
        <v>1334</v>
      </c>
      <c r="G182" s="8" t="s">
        <v>100</v>
      </c>
      <c r="H182" s="8" t="s">
        <v>3736</v>
      </c>
      <c r="I182" s="8">
        <v>16</v>
      </c>
      <c r="J182" s="9">
        <v>0.034027777777777775</v>
      </c>
      <c r="K182" s="174">
        <f t="shared" si="2"/>
        <v>17</v>
      </c>
    </row>
    <row r="183" spans="1:11" ht="12.75">
      <c r="A183" s="173">
        <v>10</v>
      </c>
      <c r="B183" s="8">
        <v>87</v>
      </c>
      <c r="C183" s="8" t="s">
        <v>1335</v>
      </c>
      <c r="D183" s="8" t="s">
        <v>3842</v>
      </c>
      <c r="E183" s="8" t="s">
        <v>3713</v>
      </c>
      <c r="F183" s="8" t="s">
        <v>424</v>
      </c>
      <c r="G183" s="8" t="s">
        <v>25</v>
      </c>
      <c r="H183" s="8" t="s">
        <v>3747</v>
      </c>
      <c r="I183" s="8">
        <v>4</v>
      </c>
      <c r="J183" s="9">
        <v>0.024594907407407406</v>
      </c>
      <c r="K183" s="174">
        <f t="shared" si="2"/>
        <v>48</v>
      </c>
    </row>
    <row r="184" spans="1:11" ht="12.75">
      <c r="A184" s="173">
        <v>30</v>
      </c>
      <c r="B184" s="8">
        <v>450</v>
      </c>
      <c r="C184" s="8" t="s">
        <v>1336</v>
      </c>
      <c r="D184" s="8" t="s">
        <v>3749</v>
      </c>
      <c r="E184" s="8" t="s">
        <v>3713</v>
      </c>
      <c r="F184" s="8" t="s">
        <v>1337</v>
      </c>
      <c r="G184" s="8" t="s">
        <v>3720</v>
      </c>
      <c r="H184" s="8" t="s">
        <v>3721</v>
      </c>
      <c r="I184" s="8">
        <v>9</v>
      </c>
      <c r="J184" s="9">
        <v>0.026273148148148146</v>
      </c>
      <c r="K184" s="174">
        <f t="shared" si="2"/>
        <v>29</v>
      </c>
    </row>
    <row r="185" spans="1:11" ht="12.75">
      <c r="A185" s="173">
        <v>134</v>
      </c>
      <c r="B185" s="8">
        <v>459</v>
      </c>
      <c r="C185" s="8" t="s">
        <v>1338</v>
      </c>
      <c r="D185" s="8" t="s">
        <v>75</v>
      </c>
      <c r="E185" s="8" t="s">
        <v>3713</v>
      </c>
      <c r="F185" s="8" t="s">
        <v>169</v>
      </c>
      <c r="G185" s="8" t="s">
        <v>3792</v>
      </c>
      <c r="H185" s="8" t="s">
        <v>3716</v>
      </c>
      <c r="I185" s="8">
        <v>19</v>
      </c>
      <c r="J185" s="9">
        <v>0.03134259259259259</v>
      </c>
      <c r="K185" s="174">
        <f t="shared" si="2"/>
        <v>59</v>
      </c>
    </row>
    <row r="186" spans="1:11" ht="12.75">
      <c r="A186" s="173">
        <v>266</v>
      </c>
      <c r="B186" s="8">
        <v>46</v>
      </c>
      <c r="C186" s="8" t="s">
        <v>1339</v>
      </c>
      <c r="D186" s="8" t="s">
        <v>3778</v>
      </c>
      <c r="E186" s="8" t="s">
        <v>3713</v>
      </c>
      <c r="F186" s="8" t="s">
        <v>71</v>
      </c>
      <c r="G186" s="8" t="s">
        <v>3802</v>
      </c>
      <c r="H186" s="8" t="s">
        <v>3731</v>
      </c>
      <c r="I186" s="8">
        <v>60</v>
      </c>
      <c r="J186" s="9">
        <v>0.03708333333333333</v>
      </c>
      <c r="K186" s="174">
        <f t="shared" si="2"/>
        <v>36</v>
      </c>
    </row>
    <row r="187" spans="1:11" ht="12.75">
      <c r="A187" s="173">
        <v>25</v>
      </c>
      <c r="B187" s="8">
        <v>160</v>
      </c>
      <c r="C187" s="8" t="s">
        <v>202</v>
      </c>
      <c r="D187" s="8" t="s">
        <v>3778</v>
      </c>
      <c r="E187" s="8" t="s">
        <v>3713</v>
      </c>
      <c r="F187" s="8" t="s">
        <v>1205</v>
      </c>
      <c r="G187" s="8" t="s">
        <v>3848</v>
      </c>
      <c r="H187" s="8" t="s">
        <v>3721</v>
      </c>
      <c r="I187" s="8">
        <v>8</v>
      </c>
      <c r="J187" s="9">
        <v>0.026018518518518517</v>
      </c>
      <c r="K187" s="174">
        <f t="shared" si="2"/>
        <v>26</v>
      </c>
    </row>
    <row r="188" spans="1:11" ht="12.75">
      <c r="A188" s="173">
        <v>98</v>
      </c>
      <c r="B188" s="8">
        <v>229</v>
      </c>
      <c r="C188" s="8" t="s">
        <v>1340</v>
      </c>
      <c r="D188" s="8" t="s">
        <v>1341</v>
      </c>
      <c r="E188" s="8" t="s">
        <v>3713</v>
      </c>
      <c r="F188" s="8" t="s">
        <v>1325</v>
      </c>
      <c r="G188" s="8" t="s">
        <v>3806</v>
      </c>
      <c r="H188" s="8" t="s">
        <v>3747</v>
      </c>
      <c r="I188" s="8">
        <v>24</v>
      </c>
      <c r="J188" s="9">
        <v>0.02982638888888889</v>
      </c>
      <c r="K188" s="174">
        <f t="shared" si="2"/>
        <v>44</v>
      </c>
    </row>
    <row r="189" spans="1:11" ht="12.75">
      <c r="A189" s="173">
        <v>78</v>
      </c>
      <c r="B189" s="8">
        <v>137</v>
      </c>
      <c r="C189" s="8" t="s">
        <v>1340</v>
      </c>
      <c r="D189" s="8" t="s">
        <v>41</v>
      </c>
      <c r="E189" s="8" t="s">
        <v>3713</v>
      </c>
      <c r="F189" s="8" t="s">
        <v>455</v>
      </c>
      <c r="G189" s="8" t="s">
        <v>61</v>
      </c>
      <c r="H189" s="8" t="s">
        <v>3716</v>
      </c>
      <c r="I189" s="8">
        <v>12</v>
      </c>
      <c r="J189" s="9">
        <v>0.029189814814814814</v>
      </c>
      <c r="K189" s="174">
        <f t="shared" si="2"/>
        <v>57</v>
      </c>
    </row>
    <row r="190" spans="1:11" ht="12.75">
      <c r="A190" s="173">
        <v>288</v>
      </c>
      <c r="B190" s="8">
        <v>92</v>
      </c>
      <c r="C190" s="8" t="s">
        <v>207</v>
      </c>
      <c r="D190" s="8" t="s">
        <v>125</v>
      </c>
      <c r="E190" s="8" t="s">
        <v>3713</v>
      </c>
      <c r="F190" s="8" t="s">
        <v>208</v>
      </c>
      <c r="G190" s="8" t="s">
        <v>209</v>
      </c>
      <c r="H190" s="8" t="s">
        <v>4</v>
      </c>
      <c r="I190" s="8">
        <v>14</v>
      </c>
      <c r="J190" s="9">
        <v>0.039490740740740736</v>
      </c>
      <c r="K190" s="174">
        <f t="shared" si="2"/>
        <v>69</v>
      </c>
    </row>
    <row r="191" spans="1:11" ht="12.75">
      <c r="A191" s="173">
        <v>113</v>
      </c>
      <c r="B191" s="8">
        <v>118</v>
      </c>
      <c r="C191" s="8" t="s">
        <v>1342</v>
      </c>
      <c r="D191" s="8" t="s">
        <v>179</v>
      </c>
      <c r="E191" s="8" t="s">
        <v>3713</v>
      </c>
      <c r="F191" s="8" t="s">
        <v>1343</v>
      </c>
      <c r="G191" s="8" t="s">
        <v>3787</v>
      </c>
      <c r="H191" s="8" t="s">
        <v>3747</v>
      </c>
      <c r="I191" s="8">
        <v>29</v>
      </c>
      <c r="J191" s="9">
        <v>0.030416666666666665</v>
      </c>
      <c r="K191" s="174">
        <f t="shared" si="2"/>
        <v>46</v>
      </c>
    </row>
    <row r="192" spans="1:11" ht="12.75">
      <c r="A192" s="173">
        <v>152</v>
      </c>
      <c r="B192" s="8">
        <v>440</v>
      </c>
      <c r="C192" s="8" t="s">
        <v>210</v>
      </c>
      <c r="D192" s="8" t="s">
        <v>127</v>
      </c>
      <c r="E192" s="8" t="s">
        <v>3713</v>
      </c>
      <c r="F192" s="8" t="s">
        <v>1159</v>
      </c>
      <c r="G192" s="8" t="s">
        <v>3814</v>
      </c>
      <c r="H192" s="8" t="s">
        <v>3736</v>
      </c>
      <c r="I192" s="8">
        <v>13</v>
      </c>
      <c r="J192" s="9">
        <v>0.031956018518518516</v>
      </c>
      <c r="K192" s="174">
        <f t="shared" si="2"/>
        <v>16</v>
      </c>
    </row>
    <row r="193" spans="1:11" ht="12.75">
      <c r="A193" s="173">
        <v>303</v>
      </c>
      <c r="B193" s="8">
        <v>99</v>
      </c>
      <c r="C193" s="8" t="s">
        <v>210</v>
      </c>
      <c r="D193" s="8" t="s">
        <v>3781</v>
      </c>
      <c r="E193" s="8" t="s">
        <v>3713</v>
      </c>
      <c r="F193" s="8" t="s">
        <v>3864</v>
      </c>
      <c r="G193" s="8" t="s">
        <v>3767</v>
      </c>
      <c r="H193" s="8" t="s">
        <v>3768</v>
      </c>
      <c r="I193" s="8">
        <v>4</v>
      </c>
      <c r="J193" s="9">
        <v>0.04125</v>
      </c>
      <c r="K193" s="174">
        <f t="shared" si="2"/>
        <v>72</v>
      </c>
    </row>
    <row r="194" spans="1:11" ht="12.75">
      <c r="A194" s="173">
        <v>273</v>
      </c>
      <c r="B194" s="8">
        <v>89</v>
      </c>
      <c r="C194" s="8" t="s">
        <v>1344</v>
      </c>
      <c r="D194" s="8" t="s">
        <v>3738</v>
      </c>
      <c r="E194" s="8" t="s">
        <v>3713</v>
      </c>
      <c r="F194" s="8" t="s">
        <v>51</v>
      </c>
      <c r="G194" s="8" t="s">
        <v>123</v>
      </c>
      <c r="H194" s="8" t="s">
        <v>10</v>
      </c>
      <c r="I194" s="8">
        <v>2</v>
      </c>
      <c r="J194" s="9">
        <v>0.03798611111111111</v>
      </c>
      <c r="K194" s="174">
        <f t="shared" si="2"/>
        <v>50</v>
      </c>
    </row>
    <row r="195" spans="1:11" ht="12.75">
      <c r="A195" s="173">
        <v>58</v>
      </c>
      <c r="B195" s="8">
        <v>88</v>
      </c>
      <c r="C195" s="8" t="s">
        <v>1344</v>
      </c>
      <c r="D195" s="8" t="s">
        <v>3842</v>
      </c>
      <c r="E195" s="8" t="s">
        <v>3713</v>
      </c>
      <c r="F195" s="8" t="s">
        <v>51</v>
      </c>
      <c r="G195" s="8" t="s">
        <v>25</v>
      </c>
      <c r="H195" s="8" t="s">
        <v>3747</v>
      </c>
      <c r="I195" s="8">
        <v>15</v>
      </c>
      <c r="J195" s="9">
        <v>0.02810185185185185</v>
      </c>
      <c r="K195" s="174">
        <f t="shared" si="2"/>
        <v>48</v>
      </c>
    </row>
    <row r="196" spans="1:11" ht="12.75">
      <c r="A196" s="173">
        <v>207</v>
      </c>
      <c r="B196" s="8">
        <v>470</v>
      </c>
      <c r="C196" s="8" t="s">
        <v>211</v>
      </c>
      <c r="D196" s="8" t="s">
        <v>3832</v>
      </c>
      <c r="E196" s="8" t="s">
        <v>3713</v>
      </c>
      <c r="F196" s="8" t="s">
        <v>3729</v>
      </c>
      <c r="G196" s="8" t="s">
        <v>111</v>
      </c>
      <c r="H196" s="8" t="s">
        <v>3721</v>
      </c>
      <c r="I196" s="8">
        <v>34</v>
      </c>
      <c r="J196" s="9">
        <v>0.034131944444444444</v>
      </c>
      <c r="K196" s="174">
        <f aca="true" t="shared" si="3" ref="K196:K259">2008-G196</f>
        <v>22</v>
      </c>
    </row>
    <row r="197" spans="1:11" ht="12.75">
      <c r="A197" s="173">
        <v>309</v>
      </c>
      <c r="B197" s="8">
        <v>213</v>
      </c>
      <c r="C197" s="8" t="s">
        <v>1345</v>
      </c>
      <c r="D197" s="8" t="s">
        <v>1346</v>
      </c>
      <c r="E197" s="8" t="s">
        <v>3713</v>
      </c>
      <c r="F197" s="8" t="s">
        <v>51</v>
      </c>
      <c r="G197" s="8" t="s">
        <v>1347</v>
      </c>
      <c r="H197" s="8" t="s">
        <v>3768</v>
      </c>
      <c r="I197" s="8">
        <v>5</v>
      </c>
      <c r="J197" s="9">
        <v>0.04677083333333333</v>
      </c>
      <c r="K197" s="174">
        <f t="shared" si="3"/>
        <v>70</v>
      </c>
    </row>
    <row r="198" spans="1:11" ht="12.75">
      <c r="A198" s="173">
        <v>297</v>
      </c>
      <c r="B198" s="8">
        <v>132</v>
      </c>
      <c r="C198" s="8" t="s">
        <v>213</v>
      </c>
      <c r="D198" s="8" t="s">
        <v>104</v>
      </c>
      <c r="E198" s="8" t="s">
        <v>3713</v>
      </c>
      <c r="F198" s="8" t="s">
        <v>3714</v>
      </c>
      <c r="G198" s="8" t="s">
        <v>3772</v>
      </c>
      <c r="H198" s="8" t="s">
        <v>3716</v>
      </c>
      <c r="I198" s="8">
        <v>57</v>
      </c>
      <c r="J198" s="9">
        <v>0.04069444444444444</v>
      </c>
      <c r="K198" s="174">
        <f t="shared" si="3"/>
        <v>58</v>
      </c>
    </row>
    <row r="199" spans="1:11" ht="12.75">
      <c r="A199" s="173">
        <v>257</v>
      </c>
      <c r="B199" s="8">
        <v>32</v>
      </c>
      <c r="C199" s="8" t="s">
        <v>1348</v>
      </c>
      <c r="D199" s="8" t="s">
        <v>1349</v>
      </c>
      <c r="E199" s="8" t="s">
        <v>3713</v>
      </c>
      <c r="F199" s="8" t="s">
        <v>1350</v>
      </c>
      <c r="G199" s="8" t="s">
        <v>1351</v>
      </c>
      <c r="H199" s="8" t="s">
        <v>4</v>
      </c>
      <c r="I199" s="8">
        <v>12</v>
      </c>
      <c r="J199" s="9">
        <v>0.0364699074074074</v>
      </c>
      <c r="K199" s="174">
        <f t="shared" si="3"/>
        <v>66</v>
      </c>
    </row>
    <row r="200" spans="1:11" ht="12.75">
      <c r="A200" s="173">
        <v>136</v>
      </c>
      <c r="B200" s="8">
        <v>451</v>
      </c>
      <c r="C200" s="8" t="s">
        <v>218</v>
      </c>
      <c r="D200" s="8" t="s">
        <v>85</v>
      </c>
      <c r="E200" s="8" t="s">
        <v>3713</v>
      </c>
      <c r="F200" s="8" t="s">
        <v>219</v>
      </c>
      <c r="G200" s="8" t="s">
        <v>3830</v>
      </c>
      <c r="H200" s="8" t="s">
        <v>3731</v>
      </c>
      <c r="I200" s="8">
        <v>38</v>
      </c>
      <c r="J200" s="9">
        <v>0.03138888888888889</v>
      </c>
      <c r="K200" s="174">
        <f t="shared" si="3"/>
        <v>34</v>
      </c>
    </row>
    <row r="201" spans="1:11" ht="12.75">
      <c r="A201" s="173">
        <v>183</v>
      </c>
      <c r="B201" s="8">
        <v>85</v>
      </c>
      <c r="C201" s="8" t="s">
        <v>1352</v>
      </c>
      <c r="D201" s="8" t="s">
        <v>3842</v>
      </c>
      <c r="E201" s="8" t="s">
        <v>3713</v>
      </c>
      <c r="F201" s="8" t="s">
        <v>1353</v>
      </c>
      <c r="G201" s="8" t="s">
        <v>19</v>
      </c>
      <c r="H201" s="8" t="s">
        <v>3731</v>
      </c>
      <c r="I201" s="8">
        <v>45</v>
      </c>
      <c r="J201" s="9">
        <v>0.0334375</v>
      </c>
      <c r="K201" s="174">
        <f t="shared" si="3"/>
        <v>32</v>
      </c>
    </row>
    <row r="202" spans="1:11" ht="12.75">
      <c r="A202" s="173">
        <v>123</v>
      </c>
      <c r="B202" s="8">
        <v>138</v>
      </c>
      <c r="C202" s="8" t="s">
        <v>222</v>
      </c>
      <c r="D202" s="8" t="s">
        <v>3765</v>
      </c>
      <c r="E202" s="8" t="s">
        <v>3713</v>
      </c>
      <c r="F202" s="8" t="s">
        <v>1354</v>
      </c>
      <c r="G202" s="8" t="s">
        <v>221</v>
      </c>
      <c r="H202" s="8" t="s">
        <v>4</v>
      </c>
      <c r="I202" s="8">
        <v>1</v>
      </c>
      <c r="J202" s="9">
        <v>0.03097222222222222</v>
      </c>
      <c r="K202" s="174">
        <f t="shared" si="3"/>
        <v>64</v>
      </c>
    </row>
    <row r="203" spans="1:11" ht="12.75">
      <c r="A203" s="173">
        <v>43</v>
      </c>
      <c r="B203" s="8">
        <v>36</v>
      </c>
      <c r="C203" s="8" t="s">
        <v>223</v>
      </c>
      <c r="D203" s="8" t="s">
        <v>224</v>
      </c>
      <c r="E203" s="8" t="s">
        <v>3713</v>
      </c>
      <c r="F203" s="8" t="s">
        <v>3729</v>
      </c>
      <c r="G203" s="8" t="s">
        <v>31</v>
      </c>
      <c r="H203" s="8" t="s">
        <v>3726</v>
      </c>
      <c r="I203" s="8">
        <v>3</v>
      </c>
      <c r="J203" s="9">
        <v>0.0275</v>
      </c>
      <c r="K203" s="174">
        <f t="shared" si="3"/>
        <v>21</v>
      </c>
    </row>
    <row r="204" spans="1:11" ht="12.75">
      <c r="A204" s="173">
        <v>101</v>
      </c>
      <c r="B204" s="8">
        <v>61</v>
      </c>
      <c r="C204" s="8" t="s">
        <v>225</v>
      </c>
      <c r="D204" s="8" t="s">
        <v>3718</v>
      </c>
      <c r="E204" s="8" t="s">
        <v>3713</v>
      </c>
      <c r="F204" s="8" t="s">
        <v>71</v>
      </c>
      <c r="G204" s="8" t="s">
        <v>3830</v>
      </c>
      <c r="H204" s="8" t="s">
        <v>3731</v>
      </c>
      <c r="I204" s="8">
        <v>30</v>
      </c>
      <c r="J204" s="9">
        <v>0.029930555555555554</v>
      </c>
      <c r="K204" s="174">
        <f t="shared" si="3"/>
        <v>34</v>
      </c>
    </row>
    <row r="205" spans="1:11" ht="12.75">
      <c r="A205" s="173">
        <v>311</v>
      </c>
      <c r="B205" s="8">
        <v>435</v>
      </c>
      <c r="C205" s="8" t="s">
        <v>1355</v>
      </c>
      <c r="D205" s="8" t="s">
        <v>3738</v>
      </c>
      <c r="E205" s="8" t="s">
        <v>3713</v>
      </c>
      <c r="F205" s="8" t="s">
        <v>3714</v>
      </c>
      <c r="G205" s="8" t="s">
        <v>3730</v>
      </c>
      <c r="H205" s="8" t="s">
        <v>3726</v>
      </c>
      <c r="I205" s="8">
        <v>21</v>
      </c>
      <c r="J205" s="9">
        <v>0.04850694444444444</v>
      </c>
      <c r="K205" s="174">
        <f t="shared" si="3"/>
        <v>31</v>
      </c>
    </row>
    <row r="206" spans="1:11" ht="12.75">
      <c r="A206" s="173">
        <v>29</v>
      </c>
      <c r="B206" s="8">
        <v>22</v>
      </c>
      <c r="C206" s="8" t="s">
        <v>1356</v>
      </c>
      <c r="D206" s="8" t="s">
        <v>3842</v>
      </c>
      <c r="E206" s="8" t="s">
        <v>3713</v>
      </c>
      <c r="F206" s="8" t="s">
        <v>1135</v>
      </c>
      <c r="G206" s="8" t="s">
        <v>3730</v>
      </c>
      <c r="H206" s="8" t="s">
        <v>3731</v>
      </c>
      <c r="I206" s="8">
        <v>9</v>
      </c>
      <c r="J206" s="9">
        <v>0.026180555555555554</v>
      </c>
      <c r="K206" s="174">
        <f t="shared" si="3"/>
        <v>31</v>
      </c>
    </row>
    <row r="207" spans="1:11" ht="12.75">
      <c r="A207" s="173">
        <v>203</v>
      </c>
      <c r="B207" s="8">
        <v>57</v>
      </c>
      <c r="C207" s="8" t="s">
        <v>226</v>
      </c>
      <c r="D207" s="8" t="s">
        <v>3718</v>
      </c>
      <c r="E207" s="8" t="s">
        <v>3713</v>
      </c>
      <c r="F207" s="8" t="s">
        <v>3795</v>
      </c>
      <c r="G207" s="8" t="s">
        <v>3725</v>
      </c>
      <c r="H207" s="8" t="s">
        <v>3721</v>
      </c>
      <c r="I207" s="8">
        <v>31</v>
      </c>
      <c r="J207" s="9">
        <v>0.03405092592592592</v>
      </c>
      <c r="K207" s="174">
        <f t="shared" si="3"/>
        <v>23</v>
      </c>
    </row>
    <row r="208" spans="1:11" ht="12.75">
      <c r="A208" s="173">
        <v>143</v>
      </c>
      <c r="B208" s="8">
        <v>234</v>
      </c>
      <c r="C208" s="8" t="s">
        <v>227</v>
      </c>
      <c r="D208" s="8" t="s">
        <v>3765</v>
      </c>
      <c r="E208" s="8" t="s">
        <v>3713</v>
      </c>
      <c r="F208" s="8" t="s">
        <v>3762</v>
      </c>
      <c r="G208" s="8" t="s">
        <v>123</v>
      </c>
      <c r="H208" s="8" t="s">
        <v>3716</v>
      </c>
      <c r="I208" s="8">
        <v>22</v>
      </c>
      <c r="J208" s="9">
        <v>0.03158564814814815</v>
      </c>
      <c r="K208" s="174">
        <f t="shared" si="3"/>
        <v>50</v>
      </c>
    </row>
    <row r="209" spans="1:11" ht="12.75">
      <c r="A209" s="173">
        <v>260</v>
      </c>
      <c r="B209" s="8">
        <v>77</v>
      </c>
      <c r="C209" s="8" t="s">
        <v>228</v>
      </c>
      <c r="D209" s="8" t="s">
        <v>229</v>
      </c>
      <c r="E209" s="8" t="s">
        <v>3713</v>
      </c>
      <c r="F209" s="8" t="s">
        <v>1357</v>
      </c>
      <c r="G209" s="8" t="s">
        <v>123</v>
      </c>
      <c r="H209" s="8" t="s">
        <v>10</v>
      </c>
      <c r="I209" s="8">
        <v>1</v>
      </c>
      <c r="J209" s="9">
        <v>0.03673611111111111</v>
      </c>
      <c r="K209" s="174">
        <f t="shared" si="3"/>
        <v>50</v>
      </c>
    </row>
    <row r="210" spans="1:11" ht="12.75">
      <c r="A210" s="173">
        <v>286</v>
      </c>
      <c r="B210" s="8">
        <v>464</v>
      </c>
      <c r="C210" s="8" t="s">
        <v>228</v>
      </c>
      <c r="D210" s="8" t="s">
        <v>3778</v>
      </c>
      <c r="E210" s="8" t="s">
        <v>3713</v>
      </c>
      <c r="F210" s="8" t="s">
        <v>1358</v>
      </c>
      <c r="G210" s="8" t="s">
        <v>3715</v>
      </c>
      <c r="H210" s="8" t="s">
        <v>3716</v>
      </c>
      <c r="I210" s="8">
        <v>55</v>
      </c>
      <c r="J210" s="9">
        <v>0.03939814814814815</v>
      </c>
      <c r="K210" s="174">
        <f t="shared" si="3"/>
        <v>56</v>
      </c>
    </row>
    <row r="211" spans="1:11" ht="12.75">
      <c r="A211" s="173">
        <v>142</v>
      </c>
      <c r="B211" s="8">
        <v>162</v>
      </c>
      <c r="C211" s="8" t="s">
        <v>232</v>
      </c>
      <c r="D211" s="8" t="s">
        <v>3836</v>
      </c>
      <c r="E211" s="8" t="s">
        <v>3713</v>
      </c>
      <c r="F211" s="8" t="s">
        <v>3734</v>
      </c>
      <c r="G211" s="8" t="s">
        <v>3763</v>
      </c>
      <c r="H211" s="8" t="s">
        <v>3716</v>
      </c>
      <c r="I211" s="8">
        <v>21</v>
      </c>
      <c r="J211" s="9">
        <v>0.03152777777777778</v>
      </c>
      <c r="K211" s="174">
        <f t="shared" si="3"/>
        <v>55</v>
      </c>
    </row>
    <row r="212" spans="1:11" ht="12.75">
      <c r="A212" s="173">
        <v>57</v>
      </c>
      <c r="B212" s="8">
        <v>424</v>
      </c>
      <c r="C212" s="8" t="s">
        <v>1359</v>
      </c>
      <c r="D212" s="8" t="s">
        <v>3852</v>
      </c>
      <c r="E212" s="8" t="s">
        <v>3713</v>
      </c>
      <c r="F212" s="8" t="s">
        <v>1360</v>
      </c>
      <c r="G212" s="8" t="s">
        <v>3787</v>
      </c>
      <c r="H212" s="8" t="s">
        <v>3747</v>
      </c>
      <c r="I212" s="8">
        <v>14</v>
      </c>
      <c r="J212" s="9">
        <v>0.027916666666666666</v>
      </c>
      <c r="K212" s="174">
        <f t="shared" si="3"/>
        <v>46</v>
      </c>
    </row>
    <row r="213" spans="1:11" ht="12.75">
      <c r="A213" s="173">
        <v>296</v>
      </c>
      <c r="B213" s="8">
        <v>477</v>
      </c>
      <c r="C213" s="8" t="s">
        <v>1361</v>
      </c>
      <c r="D213" s="8" t="s">
        <v>3774</v>
      </c>
      <c r="E213" s="8" t="s">
        <v>3713</v>
      </c>
      <c r="F213" s="8" t="s">
        <v>1362</v>
      </c>
      <c r="G213" s="8" t="s">
        <v>3830</v>
      </c>
      <c r="H213" s="8" t="s">
        <v>3731</v>
      </c>
      <c r="I213" s="8">
        <v>67</v>
      </c>
      <c r="J213" s="9">
        <v>0.04069444444444444</v>
      </c>
      <c r="K213" s="174">
        <f t="shared" si="3"/>
        <v>34</v>
      </c>
    </row>
    <row r="214" spans="1:11" ht="12.75">
      <c r="A214" s="173">
        <v>83</v>
      </c>
      <c r="B214" s="8">
        <v>227</v>
      </c>
      <c r="C214" s="8" t="s">
        <v>1363</v>
      </c>
      <c r="D214" s="8" t="s">
        <v>330</v>
      </c>
      <c r="E214" s="8" t="s">
        <v>3713</v>
      </c>
      <c r="F214" s="8" t="s">
        <v>1364</v>
      </c>
      <c r="G214" s="8" t="s">
        <v>3730</v>
      </c>
      <c r="H214" s="8" t="s">
        <v>3726</v>
      </c>
      <c r="I214" s="8">
        <v>4</v>
      </c>
      <c r="J214" s="9">
        <v>0.029317129629629627</v>
      </c>
      <c r="K214" s="174">
        <f t="shared" si="3"/>
        <v>31</v>
      </c>
    </row>
    <row r="215" spans="1:11" ht="12.75">
      <c r="A215" s="173">
        <v>198</v>
      </c>
      <c r="B215" s="8">
        <v>207</v>
      </c>
      <c r="C215" s="8" t="s">
        <v>233</v>
      </c>
      <c r="D215" s="8" t="s">
        <v>3809</v>
      </c>
      <c r="E215" s="8" t="s">
        <v>3713</v>
      </c>
      <c r="F215" s="8" t="s">
        <v>2</v>
      </c>
      <c r="G215" s="8" t="s">
        <v>3</v>
      </c>
      <c r="H215" s="8" t="s">
        <v>4</v>
      </c>
      <c r="I215" s="8">
        <v>7</v>
      </c>
      <c r="J215" s="9">
        <v>0.03383101851851852</v>
      </c>
      <c r="K215" s="174">
        <f t="shared" si="3"/>
        <v>62</v>
      </c>
    </row>
    <row r="216" spans="1:11" ht="12.75">
      <c r="A216" s="173">
        <v>258</v>
      </c>
      <c r="B216" s="8">
        <v>466</v>
      </c>
      <c r="C216" s="8" t="s">
        <v>1365</v>
      </c>
      <c r="D216" s="8" t="s">
        <v>3818</v>
      </c>
      <c r="E216" s="8" t="s">
        <v>3713</v>
      </c>
      <c r="F216" s="8" t="s">
        <v>275</v>
      </c>
      <c r="G216" s="8" t="s">
        <v>3730</v>
      </c>
      <c r="H216" s="8" t="s">
        <v>3731</v>
      </c>
      <c r="I216" s="8">
        <v>59</v>
      </c>
      <c r="J216" s="9">
        <v>0.03666666666666667</v>
      </c>
      <c r="K216" s="174">
        <f t="shared" si="3"/>
        <v>31</v>
      </c>
    </row>
    <row r="217" spans="1:11" ht="12.75">
      <c r="A217" s="173">
        <v>126</v>
      </c>
      <c r="B217" s="8">
        <v>120</v>
      </c>
      <c r="C217" s="8" t="s">
        <v>234</v>
      </c>
      <c r="D217" s="8" t="s">
        <v>235</v>
      </c>
      <c r="E217" s="8" t="s">
        <v>3713</v>
      </c>
      <c r="F217" s="8" t="s">
        <v>3734</v>
      </c>
      <c r="G217" s="8" t="s">
        <v>3759</v>
      </c>
      <c r="H217" s="8" t="s">
        <v>3716</v>
      </c>
      <c r="I217" s="8">
        <v>18</v>
      </c>
      <c r="J217" s="9">
        <v>0.031134259259259257</v>
      </c>
      <c r="K217" s="174">
        <f t="shared" si="3"/>
        <v>54</v>
      </c>
    </row>
    <row r="218" spans="1:11" ht="12.75">
      <c r="A218" s="173">
        <v>272</v>
      </c>
      <c r="B218" s="8">
        <v>91</v>
      </c>
      <c r="C218" s="8" t="s">
        <v>237</v>
      </c>
      <c r="D218" s="8" t="s">
        <v>238</v>
      </c>
      <c r="E218" s="8" t="s">
        <v>3713</v>
      </c>
      <c r="F218" s="8" t="s">
        <v>1195</v>
      </c>
      <c r="G218" s="8" t="s">
        <v>3830</v>
      </c>
      <c r="H218" s="8" t="s">
        <v>3726</v>
      </c>
      <c r="I218" s="8">
        <v>17</v>
      </c>
      <c r="J218" s="9">
        <v>0.03784722222222222</v>
      </c>
      <c r="K218" s="174">
        <f t="shared" si="3"/>
        <v>34</v>
      </c>
    </row>
    <row r="219" spans="1:11" ht="12.75">
      <c r="A219" s="173">
        <v>171</v>
      </c>
      <c r="B219" s="8">
        <v>115</v>
      </c>
      <c r="C219" s="8" t="s">
        <v>1366</v>
      </c>
      <c r="D219" s="8" t="s">
        <v>57</v>
      </c>
      <c r="E219" s="8" t="s">
        <v>3713</v>
      </c>
      <c r="F219" s="8" t="s">
        <v>1367</v>
      </c>
      <c r="G219" s="8" t="s">
        <v>1368</v>
      </c>
      <c r="H219" s="8" t="s">
        <v>4</v>
      </c>
      <c r="I219" s="8">
        <v>5</v>
      </c>
      <c r="J219" s="9">
        <v>0.03292824074074074</v>
      </c>
      <c r="K219" s="174">
        <f t="shared" si="3"/>
        <v>67</v>
      </c>
    </row>
    <row r="220" spans="1:11" ht="12.75">
      <c r="A220" s="173">
        <v>178</v>
      </c>
      <c r="B220" s="8">
        <v>157</v>
      </c>
      <c r="C220" s="8" t="s">
        <v>1369</v>
      </c>
      <c r="D220" s="8" t="s">
        <v>3778</v>
      </c>
      <c r="E220" s="8" t="s">
        <v>3713</v>
      </c>
      <c r="F220" s="8" t="s">
        <v>3714</v>
      </c>
      <c r="G220" s="8" t="s">
        <v>170</v>
      </c>
      <c r="H220" s="8" t="s">
        <v>3716</v>
      </c>
      <c r="I220" s="8">
        <v>32</v>
      </c>
      <c r="J220" s="9">
        <v>0.033125</v>
      </c>
      <c r="K220" s="174">
        <f t="shared" si="3"/>
        <v>51</v>
      </c>
    </row>
    <row r="221" spans="1:11" ht="12.75">
      <c r="A221" s="173">
        <v>21</v>
      </c>
      <c r="B221" s="8">
        <v>174</v>
      </c>
      <c r="C221" s="8" t="s">
        <v>241</v>
      </c>
      <c r="D221" s="8" t="s">
        <v>3761</v>
      </c>
      <c r="E221" s="8" t="s">
        <v>3713</v>
      </c>
      <c r="F221" s="8" t="s">
        <v>1121</v>
      </c>
      <c r="G221" s="8" t="s">
        <v>123</v>
      </c>
      <c r="H221" s="8" t="s">
        <v>3716</v>
      </c>
      <c r="I221" s="8">
        <v>1</v>
      </c>
      <c r="J221" s="9">
        <v>0.025729166666666664</v>
      </c>
      <c r="K221" s="174">
        <f t="shared" si="3"/>
        <v>50</v>
      </c>
    </row>
    <row r="222" spans="1:11" ht="12.75">
      <c r="A222" s="173">
        <v>90</v>
      </c>
      <c r="B222" s="8">
        <v>134</v>
      </c>
      <c r="C222" s="8" t="s">
        <v>242</v>
      </c>
      <c r="D222" s="8" t="s">
        <v>243</v>
      </c>
      <c r="E222" s="8" t="s">
        <v>3713</v>
      </c>
      <c r="F222" s="8" t="s">
        <v>3813</v>
      </c>
      <c r="G222" s="8" t="s">
        <v>244</v>
      </c>
      <c r="H222" s="8" t="s">
        <v>3736</v>
      </c>
      <c r="I222" s="8">
        <v>7</v>
      </c>
      <c r="J222" s="9">
        <v>0.029502314814814815</v>
      </c>
      <c r="K222" s="174">
        <f t="shared" si="3"/>
        <v>15</v>
      </c>
    </row>
    <row r="223" spans="1:11" ht="12.75">
      <c r="A223" s="173">
        <v>307</v>
      </c>
      <c r="B223" s="8">
        <v>429</v>
      </c>
      <c r="C223" s="8" t="s">
        <v>1370</v>
      </c>
      <c r="D223" s="8" t="s">
        <v>41</v>
      </c>
      <c r="E223" s="8" t="s">
        <v>3713</v>
      </c>
      <c r="F223" s="8" t="s">
        <v>3795</v>
      </c>
      <c r="G223" s="8" t="s">
        <v>3</v>
      </c>
      <c r="H223" s="8" t="s">
        <v>4</v>
      </c>
      <c r="I223" s="8">
        <v>16</v>
      </c>
      <c r="J223" s="9">
        <v>0.04333333333333333</v>
      </c>
      <c r="K223" s="174">
        <f t="shared" si="3"/>
        <v>62</v>
      </c>
    </row>
    <row r="224" spans="1:11" ht="12.75">
      <c r="A224" s="173">
        <v>267</v>
      </c>
      <c r="B224" s="8">
        <v>158</v>
      </c>
      <c r="C224" s="8" t="s">
        <v>1371</v>
      </c>
      <c r="D224" s="8" t="s">
        <v>63</v>
      </c>
      <c r="E224" s="8" t="s">
        <v>3713</v>
      </c>
      <c r="F224" s="8" t="s">
        <v>872</v>
      </c>
      <c r="G224" s="8" t="s">
        <v>3730</v>
      </c>
      <c r="H224" s="8" t="s">
        <v>3731</v>
      </c>
      <c r="I224" s="8">
        <v>61</v>
      </c>
      <c r="J224" s="9">
        <v>0.037210648148148145</v>
      </c>
      <c r="K224" s="174">
        <f t="shared" si="3"/>
        <v>31</v>
      </c>
    </row>
    <row r="225" spans="1:11" ht="12.75">
      <c r="A225" s="173">
        <v>176</v>
      </c>
      <c r="B225" s="8">
        <v>56</v>
      </c>
      <c r="C225" s="8" t="s">
        <v>246</v>
      </c>
      <c r="D225" s="8" t="s">
        <v>3770</v>
      </c>
      <c r="E225" s="8" t="s">
        <v>3713</v>
      </c>
      <c r="F225" s="8" t="s">
        <v>3801</v>
      </c>
      <c r="G225" s="8" t="s">
        <v>123</v>
      </c>
      <c r="H225" s="8" t="s">
        <v>3716</v>
      </c>
      <c r="I225" s="8">
        <v>31</v>
      </c>
      <c r="J225" s="9">
        <v>0.0330787037037037</v>
      </c>
      <c r="K225" s="174">
        <f t="shared" si="3"/>
        <v>50</v>
      </c>
    </row>
    <row r="226" spans="1:11" ht="12.75">
      <c r="A226" s="173">
        <v>44</v>
      </c>
      <c r="B226" s="8">
        <v>37</v>
      </c>
      <c r="C226" s="8" t="s">
        <v>247</v>
      </c>
      <c r="D226" s="8" t="s">
        <v>3774</v>
      </c>
      <c r="E226" s="8" t="s">
        <v>3713</v>
      </c>
      <c r="F226" s="8" t="s">
        <v>3729</v>
      </c>
      <c r="G226" s="8" t="s">
        <v>34</v>
      </c>
      <c r="H226" s="8" t="s">
        <v>3721</v>
      </c>
      <c r="I226" s="8">
        <v>11</v>
      </c>
      <c r="J226" s="9">
        <v>0.027511574074074074</v>
      </c>
      <c r="K226" s="174">
        <f t="shared" si="3"/>
        <v>25</v>
      </c>
    </row>
    <row r="227" spans="1:11" ht="12.75">
      <c r="A227" s="173">
        <v>104</v>
      </c>
      <c r="B227" s="8">
        <v>34</v>
      </c>
      <c r="C227" s="8" t="s">
        <v>247</v>
      </c>
      <c r="D227" s="8" t="s">
        <v>3836</v>
      </c>
      <c r="E227" s="8" t="s">
        <v>3713</v>
      </c>
      <c r="F227" s="8" t="s">
        <v>3729</v>
      </c>
      <c r="G227" s="8" t="s">
        <v>25</v>
      </c>
      <c r="H227" s="8" t="s">
        <v>3747</v>
      </c>
      <c r="I227" s="8">
        <v>26</v>
      </c>
      <c r="J227" s="9">
        <v>0.030162037037037036</v>
      </c>
      <c r="K227" s="174">
        <f t="shared" si="3"/>
        <v>48</v>
      </c>
    </row>
    <row r="228" spans="1:11" ht="12.75">
      <c r="A228" s="173">
        <v>232</v>
      </c>
      <c r="B228" s="8">
        <v>153</v>
      </c>
      <c r="C228" s="8" t="s">
        <v>1372</v>
      </c>
      <c r="D228" s="8" t="s">
        <v>63</v>
      </c>
      <c r="E228" s="8" t="s">
        <v>3713</v>
      </c>
      <c r="F228" s="8" t="s">
        <v>71</v>
      </c>
      <c r="G228" s="8" t="s">
        <v>19</v>
      </c>
      <c r="H228" s="8" t="s">
        <v>3731</v>
      </c>
      <c r="I228" s="8">
        <v>55</v>
      </c>
      <c r="J228" s="9">
        <v>0.03516203703703703</v>
      </c>
      <c r="K228" s="174">
        <f t="shared" si="3"/>
        <v>32</v>
      </c>
    </row>
    <row r="229" spans="1:11" ht="12.75">
      <c r="A229" s="173">
        <v>213</v>
      </c>
      <c r="B229" s="8">
        <v>426</v>
      </c>
      <c r="C229" s="8" t="s">
        <v>1373</v>
      </c>
      <c r="D229" s="8" t="s">
        <v>3850</v>
      </c>
      <c r="E229" s="8" t="s">
        <v>3713</v>
      </c>
      <c r="F229" s="8" t="s">
        <v>3758</v>
      </c>
      <c r="G229" s="8" t="s">
        <v>3776</v>
      </c>
      <c r="H229" s="8" t="s">
        <v>3731</v>
      </c>
      <c r="I229" s="8">
        <v>52</v>
      </c>
      <c r="J229" s="9">
        <v>0.03435185185185185</v>
      </c>
      <c r="K229" s="174">
        <f t="shared" si="3"/>
        <v>30</v>
      </c>
    </row>
    <row r="230" spans="1:11" ht="12.75">
      <c r="A230" s="173">
        <v>19</v>
      </c>
      <c r="B230" s="8">
        <v>63</v>
      </c>
      <c r="C230" s="8" t="s">
        <v>1374</v>
      </c>
      <c r="D230" s="8" t="s">
        <v>3728</v>
      </c>
      <c r="E230" s="8" t="s">
        <v>3713</v>
      </c>
      <c r="F230" s="8" t="s">
        <v>1375</v>
      </c>
      <c r="G230" s="8" t="s">
        <v>91</v>
      </c>
      <c r="H230" s="8" t="s">
        <v>3731</v>
      </c>
      <c r="I230" s="8">
        <v>6</v>
      </c>
      <c r="J230" s="9">
        <v>0.025636574074074072</v>
      </c>
      <c r="K230" s="174">
        <f t="shared" si="3"/>
        <v>38</v>
      </c>
    </row>
    <row r="231" spans="1:11" ht="12.75">
      <c r="A231" s="173">
        <v>208</v>
      </c>
      <c r="B231" s="8">
        <v>241</v>
      </c>
      <c r="C231" s="8" t="s">
        <v>1376</v>
      </c>
      <c r="D231" s="8" t="s">
        <v>3744</v>
      </c>
      <c r="E231" s="8" t="s">
        <v>3713</v>
      </c>
      <c r="F231" s="8" t="s">
        <v>3758</v>
      </c>
      <c r="G231" s="8" t="s">
        <v>3861</v>
      </c>
      <c r="H231" s="8" t="s">
        <v>3747</v>
      </c>
      <c r="I231" s="8">
        <v>48</v>
      </c>
      <c r="J231" s="9">
        <v>0.03414351851851852</v>
      </c>
      <c r="K231" s="174">
        <f t="shared" si="3"/>
        <v>41</v>
      </c>
    </row>
    <row r="232" spans="1:11" ht="12.75">
      <c r="A232" s="173">
        <v>111</v>
      </c>
      <c r="B232" s="8">
        <v>197</v>
      </c>
      <c r="C232" s="8" t="s">
        <v>1377</v>
      </c>
      <c r="D232" s="8" t="s">
        <v>3733</v>
      </c>
      <c r="E232" s="8" t="s">
        <v>3713</v>
      </c>
      <c r="F232" s="8" t="s">
        <v>13</v>
      </c>
      <c r="G232" s="8" t="s">
        <v>3830</v>
      </c>
      <c r="H232" s="8" t="s">
        <v>3731</v>
      </c>
      <c r="I232" s="8">
        <v>34</v>
      </c>
      <c r="J232" s="9">
        <v>0.030393518518518518</v>
      </c>
      <c r="K232" s="174">
        <f t="shared" si="3"/>
        <v>34</v>
      </c>
    </row>
    <row r="233" spans="1:11" ht="12.75">
      <c r="A233" s="173">
        <v>227</v>
      </c>
      <c r="B233" s="8">
        <v>150</v>
      </c>
      <c r="C233" s="8" t="s">
        <v>1378</v>
      </c>
      <c r="D233" s="8" t="s">
        <v>3800</v>
      </c>
      <c r="E233" s="8" t="s">
        <v>3713</v>
      </c>
      <c r="F233" s="8" t="s">
        <v>1379</v>
      </c>
      <c r="G233" s="8" t="s">
        <v>3776</v>
      </c>
      <c r="H233" s="8" t="s">
        <v>3731</v>
      </c>
      <c r="I233" s="8">
        <v>53</v>
      </c>
      <c r="J233" s="9">
        <v>0.03501157407407407</v>
      </c>
      <c r="K233" s="174">
        <f t="shared" si="3"/>
        <v>30</v>
      </c>
    </row>
    <row r="234" spans="1:11" ht="12.75">
      <c r="A234" s="173">
        <v>6</v>
      </c>
      <c r="B234" s="8">
        <v>192</v>
      </c>
      <c r="C234" s="8" t="s">
        <v>1380</v>
      </c>
      <c r="D234" s="8" t="s">
        <v>104</v>
      </c>
      <c r="E234" s="8" t="s">
        <v>3713</v>
      </c>
      <c r="F234" s="8" t="s">
        <v>1113</v>
      </c>
      <c r="G234" s="8" t="s">
        <v>3787</v>
      </c>
      <c r="H234" s="8" t="s">
        <v>3747</v>
      </c>
      <c r="I234" s="8">
        <v>2</v>
      </c>
      <c r="J234" s="9">
        <v>0.024247685185185185</v>
      </c>
      <c r="K234" s="174">
        <f t="shared" si="3"/>
        <v>46</v>
      </c>
    </row>
    <row r="235" spans="1:11" ht="12.75">
      <c r="A235" s="173">
        <v>128</v>
      </c>
      <c r="B235" s="8">
        <v>220</v>
      </c>
      <c r="C235" s="8" t="s">
        <v>1381</v>
      </c>
      <c r="D235" s="8" t="s">
        <v>3774</v>
      </c>
      <c r="E235" s="8" t="s">
        <v>3713</v>
      </c>
      <c r="F235" s="8" t="s">
        <v>1382</v>
      </c>
      <c r="G235" s="8" t="s">
        <v>3776</v>
      </c>
      <c r="H235" s="8" t="s">
        <v>3731</v>
      </c>
      <c r="I235" s="8">
        <v>37</v>
      </c>
      <c r="J235" s="9">
        <v>0.03119212962962963</v>
      </c>
      <c r="K235" s="174">
        <f t="shared" si="3"/>
        <v>30</v>
      </c>
    </row>
    <row r="236" spans="1:11" ht="12.75">
      <c r="A236" s="173">
        <v>256</v>
      </c>
      <c r="B236" s="8">
        <v>164</v>
      </c>
      <c r="C236" s="8" t="s">
        <v>256</v>
      </c>
      <c r="D236" s="8" t="s">
        <v>257</v>
      </c>
      <c r="E236" s="8" t="s">
        <v>3713</v>
      </c>
      <c r="F236" s="8" t="s">
        <v>258</v>
      </c>
      <c r="G236" s="8" t="s">
        <v>19</v>
      </c>
      <c r="H236" s="8" t="s">
        <v>3726</v>
      </c>
      <c r="I236" s="8">
        <v>14</v>
      </c>
      <c r="J236" s="9">
        <v>0.03640046296296296</v>
      </c>
      <c r="K236" s="174">
        <f t="shared" si="3"/>
        <v>32</v>
      </c>
    </row>
    <row r="237" spans="1:11" ht="12.75">
      <c r="A237" s="173">
        <v>50</v>
      </c>
      <c r="B237" s="8">
        <v>110</v>
      </c>
      <c r="C237" s="8" t="s">
        <v>259</v>
      </c>
      <c r="D237" s="8" t="s">
        <v>67</v>
      </c>
      <c r="E237" s="8" t="s">
        <v>3713</v>
      </c>
      <c r="F237" s="8" t="s">
        <v>1195</v>
      </c>
      <c r="G237" s="8" t="s">
        <v>3772</v>
      </c>
      <c r="H237" s="8" t="s">
        <v>3716</v>
      </c>
      <c r="I237" s="8">
        <v>4</v>
      </c>
      <c r="J237" s="9">
        <v>0.02770833333333333</v>
      </c>
      <c r="K237" s="174">
        <f t="shared" si="3"/>
        <v>58</v>
      </c>
    </row>
    <row r="238" spans="1:11" ht="12.75">
      <c r="A238" s="173">
        <v>283</v>
      </c>
      <c r="B238" s="8">
        <v>468</v>
      </c>
      <c r="C238" s="8" t="s">
        <v>1383</v>
      </c>
      <c r="D238" s="8" t="s">
        <v>3770</v>
      </c>
      <c r="E238" s="8" t="s">
        <v>3713</v>
      </c>
      <c r="F238" s="8" t="s">
        <v>1384</v>
      </c>
      <c r="G238" s="8" t="s">
        <v>25</v>
      </c>
      <c r="H238" s="8" t="s">
        <v>3747</v>
      </c>
      <c r="I238" s="8">
        <v>63</v>
      </c>
      <c r="J238" s="9">
        <v>0.038738425925925926</v>
      </c>
      <c r="K238" s="174">
        <f t="shared" si="3"/>
        <v>48</v>
      </c>
    </row>
    <row r="239" spans="1:11" ht="12.75">
      <c r="A239" s="173">
        <v>177</v>
      </c>
      <c r="B239" s="8">
        <v>139</v>
      </c>
      <c r="C239" s="8" t="s">
        <v>260</v>
      </c>
      <c r="D239" s="8" t="s">
        <v>3800</v>
      </c>
      <c r="E239" s="8" t="s">
        <v>3713</v>
      </c>
      <c r="F239" s="8" t="s">
        <v>1274</v>
      </c>
      <c r="G239" s="8" t="s">
        <v>198</v>
      </c>
      <c r="H239" s="8" t="s">
        <v>3747</v>
      </c>
      <c r="I239" s="8">
        <v>45</v>
      </c>
      <c r="J239" s="9">
        <v>0.033090277777777774</v>
      </c>
      <c r="K239" s="174">
        <f t="shared" si="3"/>
        <v>47</v>
      </c>
    </row>
    <row r="240" spans="1:11" ht="12.75">
      <c r="A240" s="173">
        <v>228</v>
      </c>
      <c r="B240" s="8">
        <v>140</v>
      </c>
      <c r="C240" s="8" t="s">
        <v>260</v>
      </c>
      <c r="D240" s="8" t="s">
        <v>347</v>
      </c>
      <c r="E240" s="8" t="s">
        <v>3713</v>
      </c>
      <c r="F240" s="8" t="s">
        <v>1274</v>
      </c>
      <c r="G240" s="8" t="s">
        <v>3814</v>
      </c>
      <c r="H240" s="8" t="s">
        <v>3736</v>
      </c>
      <c r="I240" s="8">
        <v>18</v>
      </c>
      <c r="J240" s="9">
        <v>0.03503472222222222</v>
      </c>
      <c r="K240" s="174">
        <f t="shared" si="3"/>
        <v>16</v>
      </c>
    </row>
    <row r="241" spans="1:11" ht="12.75">
      <c r="A241" s="173">
        <v>280</v>
      </c>
      <c r="B241" s="8">
        <v>146</v>
      </c>
      <c r="C241" s="8" t="s">
        <v>1385</v>
      </c>
      <c r="D241" s="8" t="s">
        <v>1064</v>
      </c>
      <c r="E241" s="8" t="s">
        <v>3713</v>
      </c>
      <c r="F241" s="8" t="s">
        <v>151</v>
      </c>
      <c r="G241" s="8" t="s">
        <v>139</v>
      </c>
      <c r="H241" s="8" t="s">
        <v>3807</v>
      </c>
      <c r="I241" s="8">
        <v>8</v>
      </c>
      <c r="J241" s="9">
        <v>0.038344907407407404</v>
      </c>
      <c r="K241" s="174">
        <f t="shared" si="3"/>
        <v>39</v>
      </c>
    </row>
    <row r="242" spans="1:11" ht="12.75">
      <c r="A242" s="173">
        <v>239</v>
      </c>
      <c r="B242" s="8">
        <v>190</v>
      </c>
      <c r="C242" s="8" t="s">
        <v>262</v>
      </c>
      <c r="D242" s="8" t="s">
        <v>3800</v>
      </c>
      <c r="E242" s="8" t="s">
        <v>3713</v>
      </c>
      <c r="F242" s="8" t="s">
        <v>263</v>
      </c>
      <c r="G242" s="8" t="s">
        <v>25</v>
      </c>
      <c r="H242" s="8" t="s">
        <v>3747</v>
      </c>
      <c r="I242" s="8">
        <v>55</v>
      </c>
      <c r="J242" s="9">
        <v>0.035381944444444445</v>
      </c>
      <c r="K242" s="174">
        <f t="shared" si="3"/>
        <v>48</v>
      </c>
    </row>
    <row r="243" spans="1:11" ht="12.75">
      <c r="A243" s="173">
        <v>188</v>
      </c>
      <c r="B243" s="8">
        <v>226</v>
      </c>
      <c r="C243" s="8" t="s">
        <v>266</v>
      </c>
      <c r="D243" s="8" t="s">
        <v>3738</v>
      </c>
      <c r="E243" s="8" t="s">
        <v>3713</v>
      </c>
      <c r="F243" s="8" t="s">
        <v>3729</v>
      </c>
      <c r="G243" s="8" t="s">
        <v>3740</v>
      </c>
      <c r="H243" s="8" t="s">
        <v>3726</v>
      </c>
      <c r="I243" s="8">
        <v>11</v>
      </c>
      <c r="J243" s="9">
        <v>0.03369212962962963</v>
      </c>
      <c r="K243" s="174">
        <f t="shared" si="3"/>
        <v>28</v>
      </c>
    </row>
    <row r="244" spans="1:11" ht="12.75">
      <c r="A244" s="173">
        <v>13</v>
      </c>
      <c r="B244" s="8">
        <v>222</v>
      </c>
      <c r="C244" s="8" t="s">
        <v>267</v>
      </c>
      <c r="D244" s="8" t="s">
        <v>3718</v>
      </c>
      <c r="E244" s="8" t="s">
        <v>3713</v>
      </c>
      <c r="F244" s="8" t="s">
        <v>3729</v>
      </c>
      <c r="G244" s="8" t="s">
        <v>3730</v>
      </c>
      <c r="H244" s="8" t="s">
        <v>3731</v>
      </c>
      <c r="I244" s="8">
        <v>3</v>
      </c>
      <c r="J244" s="9">
        <v>0.025162037037037035</v>
      </c>
      <c r="K244" s="174">
        <f t="shared" si="3"/>
        <v>31</v>
      </c>
    </row>
    <row r="245" spans="1:11" ht="12.75">
      <c r="A245" s="173">
        <v>314</v>
      </c>
      <c r="B245" s="8">
        <v>478</v>
      </c>
      <c r="C245" s="8" t="s">
        <v>268</v>
      </c>
      <c r="D245" s="8" t="s">
        <v>3778</v>
      </c>
      <c r="E245" s="8" t="s">
        <v>3713</v>
      </c>
      <c r="F245" s="8" t="s">
        <v>269</v>
      </c>
      <c r="G245" s="8" t="s">
        <v>3830</v>
      </c>
      <c r="H245" s="8" t="s">
        <v>3731</v>
      </c>
      <c r="I245" s="8">
        <v>69</v>
      </c>
      <c r="J245" s="9">
        <v>0.050173611111111106</v>
      </c>
      <c r="K245" s="174">
        <f t="shared" si="3"/>
        <v>34</v>
      </c>
    </row>
    <row r="246" spans="1:11" ht="12.75">
      <c r="A246" s="173">
        <v>194</v>
      </c>
      <c r="B246" s="8">
        <v>59</v>
      </c>
      <c r="C246" s="8" t="s">
        <v>270</v>
      </c>
      <c r="D246" s="8" t="s">
        <v>271</v>
      </c>
      <c r="E246" s="8" t="s">
        <v>3713</v>
      </c>
      <c r="F246" s="8" t="s">
        <v>3864</v>
      </c>
      <c r="G246" s="8" t="s">
        <v>3</v>
      </c>
      <c r="H246" s="8" t="s">
        <v>4</v>
      </c>
      <c r="I246" s="8">
        <v>6</v>
      </c>
      <c r="J246" s="9">
        <v>0.03373842592592592</v>
      </c>
      <c r="K246" s="174">
        <f t="shared" si="3"/>
        <v>62</v>
      </c>
    </row>
    <row r="247" spans="1:11" ht="12.75">
      <c r="A247" s="173">
        <v>12</v>
      </c>
      <c r="B247" s="8">
        <v>49</v>
      </c>
      <c r="C247" s="8" t="s">
        <v>272</v>
      </c>
      <c r="D247" s="8" t="s">
        <v>70</v>
      </c>
      <c r="E247" s="8" t="s">
        <v>3713</v>
      </c>
      <c r="F247" s="8" t="s">
        <v>1217</v>
      </c>
      <c r="G247" s="8" t="s">
        <v>22</v>
      </c>
      <c r="H247" s="8" t="s">
        <v>3747</v>
      </c>
      <c r="I247" s="8">
        <v>5</v>
      </c>
      <c r="J247" s="9">
        <v>0.025034722222222222</v>
      </c>
      <c r="K247" s="174">
        <f t="shared" si="3"/>
        <v>40</v>
      </c>
    </row>
    <row r="248" spans="1:11" ht="12.75">
      <c r="A248" s="173">
        <v>144</v>
      </c>
      <c r="B248" s="8">
        <v>433</v>
      </c>
      <c r="C248" s="8" t="s">
        <v>274</v>
      </c>
      <c r="D248" s="8" t="s">
        <v>3800</v>
      </c>
      <c r="E248" s="8" t="s">
        <v>3713</v>
      </c>
      <c r="F248" s="8" t="s">
        <v>275</v>
      </c>
      <c r="G248" s="8" t="s">
        <v>3861</v>
      </c>
      <c r="H248" s="8" t="s">
        <v>3747</v>
      </c>
      <c r="I248" s="8">
        <v>36</v>
      </c>
      <c r="J248" s="9">
        <v>0.031608796296296295</v>
      </c>
      <c r="K248" s="174">
        <f t="shared" si="3"/>
        <v>41</v>
      </c>
    </row>
    <row r="249" spans="1:11" ht="12.75">
      <c r="A249" s="173">
        <v>172</v>
      </c>
      <c r="B249" s="8">
        <v>161</v>
      </c>
      <c r="C249" s="8" t="s">
        <v>1386</v>
      </c>
      <c r="D249" s="8" t="s">
        <v>104</v>
      </c>
      <c r="E249" s="8" t="s">
        <v>3713</v>
      </c>
      <c r="F249" s="8" t="s">
        <v>1387</v>
      </c>
      <c r="G249" s="8" t="s">
        <v>3792</v>
      </c>
      <c r="H249" s="8" t="s">
        <v>3716</v>
      </c>
      <c r="I249" s="8">
        <v>30</v>
      </c>
      <c r="J249" s="9">
        <v>0.032951388888888884</v>
      </c>
      <c r="K249" s="174">
        <f t="shared" si="3"/>
        <v>59</v>
      </c>
    </row>
    <row r="250" spans="1:11" ht="12.75">
      <c r="A250" s="173">
        <v>63</v>
      </c>
      <c r="B250" s="8">
        <v>238</v>
      </c>
      <c r="C250" s="8" t="s">
        <v>276</v>
      </c>
      <c r="D250" s="8" t="s">
        <v>3733</v>
      </c>
      <c r="E250" s="8" t="s">
        <v>3713</v>
      </c>
      <c r="F250" s="8" t="s">
        <v>3729</v>
      </c>
      <c r="G250" s="8" t="s">
        <v>54</v>
      </c>
      <c r="H250" s="8" t="s">
        <v>3747</v>
      </c>
      <c r="I250" s="8">
        <v>18</v>
      </c>
      <c r="J250" s="9">
        <v>0.028310185185185185</v>
      </c>
      <c r="K250" s="174">
        <f t="shared" si="3"/>
        <v>49</v>
      </c>
    </row>
    <row r="251" spans="1:11" ht="12.75">
      <c r="A251" s="173">
        <v>135</v>
      </c>
      <c r="B251" s="8">
        <v>239</v>
      </c>
      <c r="C251" s="8" t="s">
        <v>276</v>
      </c>
      <c r="D251" s="8" t="s">
        <v>70</v>
      </c>
      <c r="E251" s="8" t="s">
        <v>3713</v>
      </c>
      <c r="F251" s="8" t="s">
        <v>3795</v>
      </c>
      <c r="G251" s="8" t="s">
        <v>100</v>
      </c>
      <c r="H251" s="8" t="s">
        <v>3736</v>
      </c>
      <c r="I251" s="8">
        <v>12</v>
      </c>
      <c r="J251" s="9">
        <v>0.03135416666666666</v>
      </c>
      <c r="K251" s="174">
        <f t="shared" si="3"/>
        <v>17</v>
      </c>
    </row>
    <row r="252" spans="1:11" ht="12.75">
      <c r="A252" s="173">
        <v>269</v>
      </c>
      <c r="B252" s="8">
        <v>185</v>
      </c>
      <c r="C252" s="8" t="s">
        <v>280</v>
      </c>
      <c r="D252" s="8" t="s">
        <v>3741</v>
      </c>
      <c r="E252" s="8" t="s">
        <v>3713</v>
      </c>
      <c r="F252" s="8" t="s">
        <v>1388</v>
      </c>
      <c r="G252" s="8" t="s">
        <v>282</v>
      </c>
      <c r="H252" s="8" t="s">
        <v>3768</v>
      </c>
      <c r="I252" s="8">
        <v>3</v>
      </c>
      <c r="J252" s="9">
        <v>0.03732638888888889</v>
      </c>
      <c r="K252" s="174">
        <f t="shared" si="3"/>
        <v>78</v>
      </c>
    </row>
    <row r="253" spans="1:11" ht="12.75">
      <c r="A253" s="173">
        <v>221</v>
      </c>
      <c r="B253" s="8">
        <v>54</v>
      </c>
      <c r="C253" s="8" t="s">
        <v>286</v>
      </c>
      <c r="D253" s="8" t="s">
        <v>3728</v>
      </c>
      <c r="E253" s="8" t="s">
        <v>3713</v>
      </c>
      <c r="F253" s="8" t="s">
        <v>3729</v>
      </c>
      <c r="G253" s="8" t="s">
        <v>22</v>
      </c>
      <c r="H253" s="8" t="s">
        <v>3747</v>
      </c>
      <c r="I253" s="8">
        <v>52</v>
      </c>
      <c r="J253" s="9">
        <v>0.034583333333333334</v>
      </c>
      <c r="K253" s="174">
        <f t="shared" si="3"/>
        <v>40</v>
      </c>
    </row>
    <row r="254" spans="1:11" ht="12.75">
      <c r="A254" s="173">
        <v>55</v>
      </c>
      <c r="B254" s="8">
        <v>103</v>
      </c>
      <c r="C254" s="8" t="s">
        <v>1389</v>
      </c>
      <c r="D254" s="8" t="s">
        <v>553</v>
      </c>
      <c r="E254" s="8" t="s">
        <v>3713</v>
      </c>
      <c r="F254" s="8" t="s">
        <v>263</v>
      </c>
      <c r="G254" s="8" t="s">
        <v>123</v>
      </c>
      <c r="H254" s="8" t="s">
        <v>3716</v>
      </c>
      <c r="I254" s="8">
        <v>6</v>
      </c>
      <c r="J254" s="9">
        <v>0.027835648148148148</v>
      </c>
      <c r="K254" s="174">
        <f t="shared" si="3"/>
        <v>50</v>
      </c>
    </row>
    <row r="255" spans="1:11" ht="12.75">
      <c r="A255" s="173">
        <v>199</v>
      </c>
      <c r="B255" s="8">
        <v>102</v>
      </c>
      <c r="C255" s="8" t="s">
        <v>1389</v>
      </c>
      <c r="D255" s="8" t="s">
        <v>238</v>
      </c>
      <c r="E255" s="8" t="s">
        <v>3713</v>
      </c>
      <c r="F255" s="8" t="s">
        <v>263</v>
      </c>
      <c r="G255" s="8" t="s">
        <v>54</v>
      </c>
      <c r="H255" s="8" t="s">
        <v>3807</v>
      </c>
      <c r="I255" s="8">
        <v>3</v>
      </c>
      <c r="J255" s="9">
        <v>0.03387731481481481</v>
      </c>
      <c r="K255" s="174">
        <f t="shared" si="3"/>
        <v>49</v>
      </c>
    </row>
    <row r="256" spans="1:11" ht="12.75">
      <c r="A256" s="173">
        <v>236</v>
      </c>
      <c r="B256" s="8">
        <v>191</v>
      </c>
      <c r="C256" s="8" t="s">
        <v>287</v>
      </c>
      <c r="D256" s="8" t="s">
        <v>3800</v>
      </c>
      <c r="E256" s="8" t="s">
        <v>3713</v>
      </c>
      <c r="F256" s="8" t="s">
        <v>13</v>
      </c>
      <c r="G256" s="8" t="s">
        <v>3783</v>
      </c>
      <c r="H256" s="8" t="s">
        <v>4</v>
      </c>
      <c r="I256" s="8">
        <v>9</v>
      </c>
      <c r="J256" s="9">
        <v>0.03525462962962963</v>
      </c>
      <c r="K256" s="174">
        <f t="shared" si="3"/>
        <v>60</v>
      </c>
    </row>
    <row r="257" spans="1:11" ht="12.75">
      <c r="A257" s="173">
        <v>276</v>
      </c>
      <c r="B257" s="8">
        <v>199</v>
      </c>
      <c r="C257" s="8" t="s">
        <v>287</v>
      </c>
      <c r="D257" s="8" t="s">
        <v>3728</v>
      </c>
      <c r="E257" s="8" t="s">
        <v>3713</v>
      </c>
      <c r="F257" s="8" t="s">
        <v>1390</v>
      </c>
      <c r="G257" s="8" t="s">
        <v>3830</v>
      </c>
      <c r="H257" s="8" t="s">
        <v>3731</v>
      </c>
      <c r="I257" s="8">
        <v>62</v>
      </c>
      <c r="J257" s="9">
        <v>0.038206018518518514</v>
      </c>
      <c r="K257" s="174">
        <f t="shared" si="3"/>
        <v>34</v>
      </c>
    </row>
    <row r="258" spans="1:11" ht="12.75">
      <c r="A258" s="173">
        <v>308</v>
      </c>
      <c r="B258" s="8">
        <v>437</v>
      </c>
      <c r="C258" s="8" t="s">
        <v>1391</v>
      </c>
      <c r="D258" s="8" t="s">
        <v>3800</v>
      </c>
      <c r="E258" s="8" t="s">
        <v>3713</v>
      </c>
      <c r="F258" s="8" t="s">
        <v>1392</v>
      </c>
      <c r="G258" s="8" t="s">
        <v>3820</v>
      </c>
      <c r="H258" s="8" t="s">
        <v>3747</v>
      </c>
      <c r="I258" s="8">
        <v>65</v>
      </c>
      <c r="J258" s="9">
        <v>0.04473379629629629</v>
      </c>
      <c r="K258" s="174">
        <f t="shared" si="3"/>
        <v>42</v>
      </c>
    </row>
    <row r="259" spans="1:11" ht="12.75">
      <c r="A259" s="173">
        <v>215</v>
      </c>
      <c r="B259" s="8">
        <v>69</v>
      </c>
      <c r="C259" s="8" t="s">
        <v>288</v>
      </c>
      <c r="D259" s="8" t="s">
        <v>85</v>
      </c>
      <c r="E259" s="8" t="s">
        <v>3713</v>
      </c>
      <c r="F259" s="8" t="s">
        <v>3754</v>
      </c>
      <c r="G259" s="8" t="s">
        <v>3715</v>
      </c>
      <c r="H259" s="8" t="s">
        <v>3716</v>
      </c>
      <c r="I259" s="8">
        <v>42</v>
      </c>
      <c r="J259" s="9">
        <v>0.03438657407407407</v>
      </c>
      <c r="K259" s="174">
        <f t="shared" si="3"/>
        <v>56</v>
      </c>
    </row>
    <row r="260" spans="1:11" ht="12.75">
      <c r="A260" s="173">
        <v>304</v>
      </c>
      <c r="B260" s="8">
        <v>419</v>
      </c>
      <c r="C260" s="8" t="s">
        <v>1393</v>
      </c>
      <c r="D260" s="8" t="s">
        <v>1394</v>
      </c>
      <c r="E260" s="8" t="s">
        <v>3713</v>
      </c>
      <c r="F260" s="8" t="s">
        <v>1395</v>
      </c>
      <c r="G260" s="8" t="s">
        <v>25</v>
      </c>
      <c r="H260" s="8" t="s">
        <v>3807</v>
      </c>
      <c r="I260" s="8">
        <v>9</v>
      </c>
      <c r="J260" s="9">
        <v>0.041805555555555554</v>
      </c>
      <c r="K260" s="174">
        <f aca="true" t="shared" si="4" ref="K260:K318">2008-G260</f>
        <v>48</v>
      </c>
    </row>
    <row r="261" spans="1:11" ht="12.75">
      <c r="A261" s="173">
        <v>9</v>
      </c>
      <c r="B261" s="8">
        <v>127</v>
      </c>
      <c r="C261" s="8" t="s">
        <v>292</v>
      </c>
      <c r="D261" s="8" t="s">
        <v>3842</v>
      </c>
      <c r="E261" s="8" t="s">
        <v>3713</v>
      </c>
      <c r="F261" s="8" t="s">
        <v>1396</v>
      </c>
      <c r="G261" s="8" t="s">
        <v>3806</v>
      </c>
      <c r="H261" s="8" t="s">
        <v>3747</v>
      </c>
      <c r="I261" s="8">
        <v>3</v>
      </c>
      <c r="J261" s="9">
        <v>0.024537037037037034</v>
      </c>
      <c r="K261" s="174">
        <f t="shared" si="4"/>
        <v>44</v>
      </c>
    </row>
    <row r="262" spans="1:11" ht="12.75">
      <c r="A262" s="173">
        <v>120</v>
      </c>
      <c r="B262" s="8">
        <v>236</v>
      </c>
      <c r="C262" s="8" t="s">
        <v>292</v>
      </c>
      <c r="D262" s="8" t="s">
        <v>3824</v>
      </c>
      <c r="E262" s="8" t="s">
        <v>3713</v>
      </c>
      <c r="F262" s="8" t="s">
        <v>293</v>
      </c>
      <c r="G262" s="8" t="s">
        <v>294</v>
      </c>
      <c r="H262" s="8" t="s">
        <v>3721</v>
      </c>
      <c r="I262" s="8">
        <v>21</v>
      </c>
      <c r="J262" s="9">
        <v>0.030729166666666665</v>
      </c>
      <c r="K262" s="174">
        <f t="shared" si="4"/>
        <v>24</v>
      </c>
    </row>
    <row r="263" spans="1:11" ht="12.75">
      <c r="A263" s="173">
        <v>252</v>
      </c>
      <c r="B263" s="8">
        <v>45</v>
      </c>
      <c r="C263" s="8" t="s">
        <v>295</v>
      </c>
      <c r="D263" s="8" t="s">
        <v>296</v>
      </c>
      <c r="E263" s="8" t="s">
        <v>3713</v>
      </c>
      <c r="F263" s="8" t="s">
        <v>3729</v>
      </c>
      <c r="G263" s="8" t="s">
        <v>25</v>
      </c>
      <c r="H263" s="8" t="s">
        <v>3747</v>
      </c>
      <c r="I263" s="8">
        <v>59</v>
      </c>
      <c r="J263" s="9">
        <v>0.03601851851851852</v>
      </c>
      <c r="K263" s="174">
        <f t="shared" si="4"/>
        <v>48</v>
      </c>
    </row>
    <row r="264" spans="1:11" ht="12.75">
      <c r="A264" s="173">
        <v>77</v>
      </c>
      <c r="B264" s="8">
        <v>8</v>
      </c>
      <c r="C264" s="8" t="s">
        <v>297</v>
      </c>
      <c r="D264" s="8" t="s">
        <v>3761</v>
      </c>
      <c r="E264" s="8" t="s">
        <v>3713</v>
      </c>
      <c r="F264" s="8" t="s">
        <v>3729</v>
      </c>
      <c r="G264" s="8" t="s">
        <v>139</v>
      </c>
      <c r="H264" s="8" t="s">
        <v>3731</v>
      </c>
      <c r="I264" s="8">
        <v>19</v>
      </c>
      <c r="J264" s="9">
        <v>0.02915509259259259</v>
      </c>
      <c r="K264" s="174">
        <f t="shared" si="4"/>
        <v>39</v>
      </c>
    </row>
    <row r="265" spans="1:11" ht="12.75">
      <c r="A265" s="173">
        <v>151</v>
      </c>
      <c r="B265" s="8">
        <v>187</v>
      </c>
      <c r="C265" s="8" t="s">
        <v>1397</v>
      </c>
      <c r="D265" s="8" t="s">
        <v>150</v>
      </c>
      <c r="E265" s="8" t="s">
        <v>3713</v>
      </c>
      <c r="F265" s="8" t="s">
        <v>1398</v>
      </c>
      <c r="G265" s="8" t="s">
        <v>34</v>
      </c>
      <c r="H265" s="8" t="s">
        <v>3721</v>
      </c>
      <c r="I265" s="8">
        <v>25</v>
      </c>
      <c r="J265" s="9">
        <v>0.031956018518518516</v>
      </c>
      <c r="K265" s="174">
        <f t="shared" si="4"/>
        <v>25</v>
      </c>
    </row>
    <row r="266" spans="1:11" ht="12.75">
      <c r="A266" s="173">
        <v>85</v>
      </c>
      <c r="B266" s="8">
        <v>432</v>
      </c>
      <c r="C266" s="8" t="s">
        <v>1399</v>
      </c>
      <c r="D266" s="8" t="s">
        <v>1170</v>
      </c>
      <c r="E266" s="8" t="s">
        <v>3713</v>
      </c>
      <c r="F266" s="8" t="s">
        <v>3795</v>
      </c>
      <c r="G266" s="8" t="s">
        <v>3798</v>
      </c>
      <c r="H266" s="8" t="s">
        <v>3731</v>
      </c>
      <c r="I266" s="8">
        <v>24</v>
      </c>
      <c r="J266" s="9">
        <v>0.029340277777777778</v>
      </c>
      <c r="K266" s="174">
        <f t="shared" si="4"/>
        <v>33</v>
      </c>
    </row>
    <row r="267" spans="1:11" ht="12.75">
      <c r="A267" s="173">
        <v>15</v>
      </c>
      <c r="B267" s="8">
        <v>428</v>
      </c>
      <c r="C267" s="8" t="s">
        <v>1400</v>
      </c>
      <c r="D267" s="8" t="s">
        <v>1118</v>
      </c>
      <c r="E267" s="8" t="s">
        <v>3713</v>
      </c>
      <c r="F267" s="8" t="s">
        <v>1119</v>
      </c>
      <c r="G267" s="8" t="s">
        <v>3720</v>
      </c>
      <c r="H267" s="8" t="s">
        <v>3721</v>
      </c>
      <c r="I267" s="8">
        <v>5</v>
      </c>
      <c r="J267" s="9">
        <v>0.025324074074074072</v>
      </c>
      <c r="K267" s="174">
        <f t="shared" si="4"/>
        <v>29</v>
      </c>
    </row>
    <row r="268" spans="1:11" ht="12.75">
      <c r="A268" s="173">
        <v>261</v>
      </c>
      <c r="B268" s="8">
        <v>29</v>
      </c>
      <c r="C268" s="8" t="s">
        <v>1401</v>
      </c>
      <c r="D268" s="8" t="s">
        <v>57</v>
      </c>
      <c r="E268" s="8" t="s">
        <v>250</v>
      </c>
      <c r="F268" s="8" t="s">
        <v>1402</v>
      </c>
      <c r="G268" s="8" t="s">
        <v>123</v>
      </c>
      <c r="H268" s="8" t="s">
        <v>3716</v>
      </c>
      <c r="I268" s="8">
        <v>49</v>
      </c>
      <c r="J268" s="9">
        <v>0.03674768518518518</v>
      </c>
      <c r="K268" s="174">
        <f t="shared" si="4"/>
        <v>50</v>
      </c>
    </row>
    <row r="269" spans="1:11" ht="12.75">
      <c r="A269" s="173">
        <v>148</v>
      </c>
      <c r="B269" s="8">
        <v>101</v>
      </c>
      <c r="C269" s="8" t="s">
        <v>1403</v>
      </c>
      <c r="D269" s="8" t="s">
        <v>1404</v>
      </c>
      <c r="E269" s="8" t="s">
        <v>3713</v>
      </c>
      <c r="F269" s="8" t="s">
        <v>1405</v>
      </c>
      <c r="G269" s="8" t="s">
        <v>3848</v>
      </c>
      <c r="H269" s="8" t="s">
        <v>3726</v>
      </c>
      <c r="I269" s="8">
        <v>8</v>
      </c>
      <c r="J269" s="9">
        <v>0.03172453703703704</v>
      </c>
      <c r="K269" s="174">
        <f t="shared" si="4"/>
        <v>26</v>
      </c>
    </row>
    <row r="270" spans="1:11" ht="12.75">
      <c r="A270" s="173">
        <v>51</v>
      </c>
      <c r="B270" s="8">
        <v>228</v>
      </c>
      <c r="C270" s="8" t="s">
        <v>1406</v>
      </c>
      <c r="D270" s="8" t="s">
        <v>3852</v>
      </c>
      <c r="E270" s="8" t="s">
        <v>3713</v>
      </c>
      <c r="F270" s="8" t="s">
        <v>1407</v>
      </c>
      <c r="G270" s="8" t="s">
        <v>3720</v>
      </c>
      <c r="H270" s="8" t="s">
        <v>3721</v>
      </c>
      <c r="I270" s="8">
        <v>12</v>
      </c>
      <c r="J270" s="9">
        <v>0.02773148148148148</v>
      </c>
      <c r="K270" s="174">
        <f t="shared" si="4"/>
        <v>29</v>
      </c>
    </row>
    <row r="271" spans="1:11" ht="12.75">
      <c r="A271" s="173">
        <v>49</v>
      </c>
      <c r="B271" s="8">
        <v>10</v>
      </c>
      <c r="C271" s="8" t="s">
        <v>301</v>
      </c>
      <c r="D271" s="8" t="s">
        <v>3778</v>
      </c>
      <c r="E271" s="8" t="s">
        <v>3713</v>
      </c>
      <c r="F271" s="8" t="s">
        <v>3729</v>
      </c>
      <c r="G271" s="8" t="s">
        <v>3746</v>
      </c>
      <c r="H271" s="8" t="s">
        <v>3747</v>
      </c>
      <c r="I271" s="8">
        <v>12</v>
      </c>
      <c r="J271" s="9">
        <v>0.027638888888888886</v>
      </c>
      <c r="K271" s="174">
        <f t="shared" si="4"/>
        <v>43</v>
      </c>
    </row>
    <row r="272" spans="1:11" ht="12.75">
      <c r="A272" s="173">
        <v>259</v>
      </c>
      <c r="B272" s="8">
        <v>105</v>
      </c>
      <c r="C272" s="8" t="s">
        <v>302</v>
      </c>
      <c r="D272" s="8" t="s">
        <v>106</v>
      </c>
      <c r="E272" s="8" t="s">
        <v>3713</v>
      </c>
      <c r="F272" s="8" t="s">
        <v>1195</v>
      </c>
      <c r="G272" s="8" t="s">
        <v>91</v>
      </c>
      <c r="H272" s="8" t="s">
        <v>3807</v>
      </c>
      <c r="I272" s="8">
        <v>7</v>
      </c>
      <c r="J272" s="9">
        <v>0.03670138888888889</v>
      </c>
      <c r="K272" s="174">
        <f t="shared" si="4"/>
        <v>38</v>
      </c>
    </row>
    <row r="273" spans="1:11" ht="12.75">
      <c r="A273" s="173">
        <v>32</v>
      </c>
      <c r="B273" s="8">
        <v>123</v>
      </c>
      <c r="C273" s="8" t="s">
        <v>1408</v>
      </c>
      <c r="D273" s="8" t="s">
        <v>3852</v>
      </c>
      <c r="E273" s="8" t="s">
        <v>3713</v>
      </c>
      <c r="F273" s="8" t="s">
        <v>1409</v>
      </c>
      <c r="G273" s="8" t="s">
        <v>188</v>
      </c>
      <c r="H273" s="8" t="s">
        <v>3731</v>
      </c>
      <c r="I273" s="8">
        <v>10</v>
      </c>
      <c r="J273" s="9">
        <v>0.02630787037037037</v>
      </c>
      <c r="K273" s="174">
        <f t="shared" si="4"/>
        <v>37</v>
      </c>
    </row>
    <row r="274" spans="1:11" ht="12.75">
      <c r="A274" s="173">
        <v>284</v>
      </c>
      <c r="B274" s="8">
        <v>154</v>
      </c>
      <c r="C274" s="8" t="s">
        <v>1410</v>
      </c>
      <c r="D274" s="8" t="s">
        <v>3761</v>
      </c>
      <c r="E274" s="8" t="s">
        <v>3713</v>
      </c>
      <c r="F274" s="8" t="s">
        <v>1382</v>
      </c>
      <c r="G274" s="8" t="s">
        <v>198</v>
      </c>
      <c r="H274" s="8" t="s">
        <v>3747</v>
      </c>
      <c r="I274" s="8">
        <v>64</v>
      </c>
      <c r="J274" s="9">
        <v>0.0390162037037037</v>
      </c>
      <c r="K274" s="174">
        <f t="shared" si="4"/>
        <v>47</v>
      </c>
    </row>
    <row r="275" spans="1:11" ht="12.75">
      <c r="A275" s="173">
        <v>163</v>
      </c>
      <c r="B275" s="8">
        <v>39</v>
      </c>
      <c r="C275" s="8" t="s">
        <v>306</v>
      </c>
      <c r="D275" s="8" t="s">
        <v>93</v>
      </c>
      <c r="E275" s="8" t="s">
        <v>3713</v>
      </c>
      <c r="F275" s="8" t="s">
        <v>3729</v>
      </c>
      <c r="G275" s="8" t="s">
        <v>31</v>
      </c>
      <c r="H275" s="8" t="s">
        <v>3721</v>
      </c>
      <c r="I275" s="8">
        <v>27</v>
      </c>
      <c r="J275" s="9">
        <v>0.03262731481481481</v>
      </c>
      <c r="K275" s="174">
        <f t="shared" si="4"/>
        <v>21</v>
      </c>
    </row>
    <row r="276" spans="1:11" ht="12.75">
      <c r="A276" s="173">
        <v>3</v>
      </c>
      <c r="B276" s="8">
        <v>38</v>
      </c>
      <c r="C276" s="8" t="s">
        <v>306</v>
      </c>
      <c r="D276" s="8" t="s">
        <v>27</v>
      </c>
      <c r="E276" s="8" t="s">
        <v>3713</v>
      </c>
      <c r="F276" s="8" t="s">
        <v>3729</v>
      </c>
      <c r="G276" s="8" t="s">
        <v>3725</v>
      </c>
      <c r="H276" s="8" t="s">
        <v>3721</v>
      </c>
      <c r="I276" s="8">
        <v>2</v>
      </c>
      <c r="J276" s="9">
        <v>0.023113425925925926</v>
      </c>
      <c r="K276" s="174">
        <f t="shared" si="4"/>
        <v>23</v>
      </c>
    </row>
    <row r="277" spans="1:11" ht="12.75">
      <c r="A277" s="173">
        <v>60</v>
      </c>
      <c r="B277" s="8">
        <v>247</v>
      </c>
      <c r="C277" s="8" t="s">
        <v>308</v>
      </c>
      <c r="D277" s="8" t="s">
        <v>309</v>
      </c>
      <c r="E277" s="8" t="s">
        <v>3713</v>
      </c>
      <c r="F277" s="8" t="s">
        <v>1411</v>
      </c>
      <c r="G277" s="8" t="s">
        <v>100</v>
      </c>
      <c r="H277" s="8" t="s">
        <v>3736</v>
      </c>
      <c r="I277" s="8">
        <v>6</v>
      </c>
      <c r="J277" s="9">
        <v>0.028125</v>
      </c>
      <c r="K277" s="174">
        <f t="shared" si="4"/>
        <v>17</v>
      </c>
    </row>
    <row r="278" spans="1:12" ht="12.75">
      <c r="A278" s="173">
        <v>22</v>
      </c>
      <c r="B278" s="8">
        <v>15</v>
      </c>
      <c r="C278" s="8" t="s">
        <v>310</v>
      </c>
      <c r="D278" s="13" t="s">
        <v>67</v>
      </c>
      <c r="E278" s="8" t="s">
        <v>3713</v>
      </c>
      <c r="F278" s="8" t="s">
        <v>311</v>
      </c>
      <c r="G278" s="8" t="s">
        <v>25</v>
      </c>
      <c r="H278" s="8" t="s">
        <v>3747</v>
      </c>
      <c r="I278" s="8">
        <v>6</v>
      </c>
      <c r="J278" s="9">
        <v>0.02585648148148148</v>
      </c>
      <c r="K278" s="174">
        <f t="shared" si="4"/>
        <v>48</v>
      </c>
      <c r="L278" t="s">
        <v>1412</v>
      </c>
    </row>
    <row r="279" spans="1:11" ht="12.75">
      <c r="A279" s="173">
        <v>242</v>
      </c>
      <c r="B279" s="8">
        <v>58</v>
      </c>
      <c r="C279" s="8" t="s">
        <v>312</v>
      </c>
      <c r="D279" s="8" t="s">
        <v>1</v>
      </c>
      <c r="E279" s="8" t="s">
        <v>3713</v>
      </c>
      <c r="F279" s="8" t="s">
        <v>3729</v>
      </c>
      <c r="G279" s="8" t="s">
        <v>3759</v>
      </c>
      <c r="H279" s="8" t="s">
        <v>3716</v>
      </c>
      <c r="I279" s="8">
        <v>45</v>
      </c>
      <c r="J279" s="9">
        <v>0.03567129629629629</v>
      </c>
      <c r="K279" s="174">
        <f t="shared" si="4"/>
        <v>54</v>
      </c>
    </row>
    <row r="280" spans="1:11" ht="12.75">
      <c r="A280" s="173">
        <v>95</v>
      </c>
      <c r="B280" s="8">
        <v>189</v>
      </c>
      <c r="C280" s="8" t="s">
        <v>313</v>
      </c>
      <c r="D280" s="8" t="s">
        <v>314</v>
      </c>
      <c r="E280" s="8" t="s">
        <v>3713</v>
      </c>
      <c r="F280" s="8" t="s">
        <v>1413</v>
      </c>
      <c r="G280" s="8" t="s">
        <v>3730</v>
      </c>
      <c r="H280" s="8" t="s">
        <v>3731</v>
      </c>
      <c r="I280" s="8">
        <v>29</v>
      </c>
      <c r="J280" s="9">
        <v>0.029733796296296296</v>
      </c>
      <c r="K280" s="174">
        <f t="shared" si="4"/>
        <v>31</v>
      </c>
    </row>
    <row r="281" spans="1:11" ht="12.75">
      <c r="A281" s="173">
        <v>86</v>
      </c>
      <c r="B281" s="8">
        <v>172</v>
      </c>
      <c r="C281" s="8" t="s">
        <v>1414</v>
      </c>
      <c r="D281" s="8" t="s">
        <v>811</v>
      </c>
      <c r="E281" s="8" t="s">
        <v>3713</v>
      </c>
      <c r="F281" s="8" t="s">
        <v>1415</v>
      </c>
      <c r="G281" s="8" t="s">
        <v>3806</v>
      </c>
      <c r="H281" s="8" t="s">
        <v>3747</v>
      </c>
      <c r="I281" s="8">
        <v>21</v>
      </c>
      <c r="J281" s="9">
        <v>0.029340277777777778</v>
      </c>
      <c r="K281" s="174">
        <f t="shared" si="4"/>
        <v>44</v>
      </c>
    </row>
    <row r="282" spans="1:11" ht="12.75">
      <c r="A282" s="173">
        <v>268</v>
      </c>
      <c r="B282" s="8">
        <v>177</v>
      </c>
      <c r="C282" s="8" t="s">
        <v>1416</v>
      </c>
      <c r="D282" s="8" t="s">
        <v>3845</v>
      </c>
      <c r="E282" s="8" t="s">
        <v>3713</v>
      </c>
      <c r="F282" s="8" t="s">
        <v>3775</v>
      </c>
      <c r="G282" s="8" t="s">
        <v>3787</v>
      </c>
      <c r="H282" s="8" t="s">
        <v>3747</v>
      </c>
      <c r="I282" s="8">
        <v>60</v>
      </c>
      <c r="J282" s="9">
        <v>0.03725694444444444</v>
      </c>
      <c r="K282" s="174">
        <f t="shared" si="4"/>
        <v>46</v>
      </c>
    </row>
    <row r="283" spans="1:11" ht="12.75">
      <c r="A283" s="173">
        <v>16</v>
      </c>
      <c r="B283" s="8">
        <v>178</v>
      </c>
      <c r="C283" s="8" t="s">
        <v>1417</v>
      </c>
      <c r="D283" s="8" t="s">
        <v>3857</v>
      </c>
      <c r="E283" s="8" t="s">
        <v>3713</v>
      </c>
      <c r="F283" s="8" t="s">
        <v>1121</v>
      </c>
      <c r="G283" s="8" t="s">
        <v>3802</v>
      </c>
      <c r="H283" s="8" t="s">
        <v>3731</v>
      </c>
      <c r="I283" s="8">
        <v>5</v>
      </c>
      <c r="J283" s="9">
        <v>0.02542824074074074</v>
      </c>
      <c r="K283" s="174">
        <f t="shared" si="4"/>
        <v>36</v>
      </c>
    </row>
    <row r="284" spans="1:11" ht="12.75">
      <c r="A284" s="173">
        <v>8</v>
      </c>
      <c r="B284" s="8">
        <v>116</v>
      </c>
      <c r="C284" s="8" t="s">
        <v>319</v>
      </c>
      <c r="D284" s="8" t="s">
        <v>3774</v>
      </c>
      <c r="E284" s="8" t="s">
        <v>3713</v>
      </c>
      <c r="F284" s="8" t="s">
        <v>73</v>
      </c>
      <c r="G284" s="8" t="s">
        <v>3840</v>
      </c>
      <c r="H284" s="8" t="s">
        <v>3721</v>
      </c>
      <c r="I284" s="8">
        <v>4</v>
      </c>
      <c r="J284" s="9">
        <v>0.024398148148148148</v>
      </c>
      <c r="K284" s="174">
        <f t="shared" si="4"/>
        <v>27</v>
      </c>
    </row>
    <row r="285" spans="1:11" ht="12.75">
      <c r="A285" s="173">
        <v>102</v>
      </c>
      <c r="B285" s="8">
        <v>211</v>
      </c>
      <c r="C285" s="8" t="s">
        <v>1418</v>
      </c>
      <c r="D285" s="8" t="s">
        <v>1194</v>
      </c>
      <c r="E285" s="8" t="s">
        <v>3713</v>
      </c>
      <c r="F285" s="8" t="s">
        <v>1419</v>
      </c>
      <c r="G285" s="8" t="s">
        <v>31</v>
      </c>
      <c r="H285" s="8" t="s">
        <v>3726</v>
      </c>
      <c r="I285" s="8">
        <v>5</v>
      </c>
      <c r="J285" s="9">
        <v>0.030011574074074072</v>
      </c>
      <c r="K285" s="174">
        <f t="shared" si="4"/>
        <v>21</v>
      </c>
    </row>
    <row r="286" spans="1:11" ht="12.75">
      <c r="A286" s="173">
        <v>37</v>
      </c>
      <c r="B286" s="8">
        <v>210</v>
      </c>
      <c r="C286" s="8" t="s">
        <v>1420</v>
      </c>
      <c r="D286" s="8" t="s">
        <v>70</v>
      </c>
      <c r="E286" s="8" t="s">
        <v>3713</v>
      </c>
      <c r="F286" s="8" t="s">
        <v>1421</v>
      </c>
      <c r="G286" s="8" t="s">
        <v>68</v>
      </c>
      <c r="H286" s="8" t="s">
        <v>3747</v>
      </c>
      <c r="I286" s="8">
        <v>9</v>
      </c>
      <c r="J286" s="9">
        <v>0.02659722222222222</v>
      </c>
      <c r="K286" s="174">
        <f t="shared" si="4"/>
        <v>45</v>
      </c>
    </row>
    <row r="287" spans="1:11" ht="12.75">
      <c r="A287" s="173">
        <v>11</v>
      </c>
      <c r="B287" s="8">
        <v>159</v>
      </c>
      <c r="C287" s="8" t="s">
        <v>1422</v>
      </c>
      <c r="D287" s="8" t="s">
        <v>1116</v>
      </c>
      <c r="E287" s="8" t="s">
        <v>3713</v>
      </c>
      <c r="F287" s="8" t="s">
        <v>65</v>
      </c>
      <c r="G287" s="8" t="s">
        <v>22</v>
      </c>
      <c r="H287" s="8" t="s">
        <v>3807</v>
      </c>
      <c r="I287" s="8">
        <v>1</v>
      </c>
      <c r="J287" s="9">
        <v>0.02460648148148148</v>
      </c>
      <c r="K287" s="174">
        <f t="shared" si="4"/>
        <v>40</v>
      </c>
    </row>
    <row r="288" spans="1:11" ht="12.75">
      <c r="A288" s="173">
        <v>191</v>
      </c>
      <c r="B288" s="8">
        <v>109</v>
      </c>
      <c r="C288" s="8" t="s">
        <v>1423</v>
      </c>
      <c r="D288" s="8" t="s">
        <v>36</v>
      </c>
      <c r="E288" s="8" t="s">
        <v>3713</v>
      </c>
      <c r="F288" s="8" t="s">
        <v>963</v>
      </c>
      <c r="G288" s="8" t="s">
        <v>3802</v>
      </c>
      <c r="H288" s="8" t="s">
        <v>3731</v>
      </c>
      <c r="I288" s="8">
        <v>47</v>
      </c>
      <c r="J288" s="9">
        <v>0.03372685185185185</v>
      </c>
      <c r="K288" s="174">
        <f t="shared" si="4"/>
        <v>36</v>
      </c>
    </row>
    <row r="289" spans="1:11" ht="12.75">
      <c r="A289" s="173">
        <v>312</v>
      </c>
      <c r="B289" s="8">
        <v>240</v>
      </c>
      <c r="C289" s="8" t="s">
        <v>1424</v>
      </c>
      <c r="D289" s="8" t="s">
        <v>70</v>
      </c>
      <c r="E289" s="8" t="s">
        <v>3713</v>
      </c>
      <c r="F289" s="8" t="s">
        <v>1425</v>
      </c>
      <c r="G289" s="8" t="s">
        <v>68</v>
      </c>
      <c r="H289" s="8" t="s">
        <v>3747</v>
      </c>
      <c r="I289" s="8">
        <v>66</v>
      </c>
      <c r="J289" s="9">
        <v>0.04966435185185185</v>
      </c>
      <c r="K289" s="174">
        <f t="shared" si="4"/>
        <v>45</v>
      </c>
    </row>
    <row r="290" spans="1:11" ht="12.75">
      <c r="A290" s="173">
        <v>72</v>
      </c>
      <c r="B290" s="8">
        <v>214</v>
      </c>
      <c r="C290" s="8" t="s">
        <v>324</v>
      </c>
      <c r="D290" s="8" t="s">
        <v>3852</v>
      </c>
      <c r="E290" s="8" t="s">
        <v>3713</v>
      </c>
      <c r="F290" s="8" t="s">
        <v>3829</v>
      </c>
      <c r="G290" s="8" t="s">
        <v>22</v>
      </c>
      <c r="H290" s="8" t="s">
        <v>3747</v>
      </c>
      <c r="I290" s="8">
        <v>19</v>
      </c>
      <c r="J290" s="9">
        <v>0.029004629629629627</v>
      </c>
      <c r="K290" s="174">
        <f t="shared" si="4"/>
        <v>40</v>
      </c>
    </row>
    <row r="291" spans="1:11" ht="12.75">
      <c r="A291" s="173">
        <v>159</v>
      </c>
      <c r="B291" s="8">
        <v>193</v>
      </c>
      <c r="C291" s="8" t="s">
        <v>1426</v>
      </c>
      <c r="D291" s="8" t="s">
        <v>3842</v>
      </c>
      <c r="E291" s="8" t="s">
        <v>3713</v>
      </c>
      <c r="F291" s="8" t="s">
        <v>263</v>
      </c>
      <c r="G291" s="8" t="s">
        <v>25</v>
      </c>
      <c r="H291" s="8" t="s">
        <v>3747</v>
      </c>
      <c r="I291" s="8">
        <v>41</v>
      </c>
      <c r="J291" s="9">
        <v>0.03229166666666666</v>
      </c>
      <c r="K291" s="174">
        <f t="shared" si="4"/>
        <v>48</v>
      </c>
    </row>
    <row r="292" spans="1:11" ht="12.75">
      <c r="A292" s="173">
        <v>127</v>
      </c>
      <c r="B292" s="8">
        <v>472</v>
      </c>
      <c r="C292" s="8" t="s">
        <v>1427</v>
      </c>
      <c r="D292" s="8" t="s">
        <v>1428</v>
      </c>
      <c r="E292" s="8" t="s">
        <v>3713</v>
      </c>
      <c r="F292" s="8" t="s">
        <v>1429</v>
      </c>
      <c r="G292" s="8" t="s">
        <v>91</v>
      </c>
      <c r="H292" s="8" t="s">
        <v>3731</v>
      </c>
      <c r="I292" s="8">
        <v>36</v>
      </c>
      <c r="J292" s="9">
        <v>0.031157407407407404</v>
      </c>
      <c r="K292" s="174">
        <f t="shared" si="4"/>
        <v>38</v>
      </c>
    </row>
    <row r="293" spans="1:11" ht="12.75">
      <c r="A293" s="173">
        <v>48</v>
      </c>
      <c r="B293" s="8">
        <v>55</v>
      </c>
      <c r="C293" s="8" t="s">
        <v>325</v>
      </c>
      <c r="D293" s="8" t="s">
        <v>127</v>
      </c>
      <c r="E293" s="8" t="s">
        <v>3713</v>
      </c>
      <c r="F293" s="8" t="s">
        <v>1430</v>
      </c>
      <c r="G293" s="8" t="s">
        <v>3735</v>
      </c>
      <c r="H293" s="8" t="s">
        <v>3736</v>
      </c>
      <c r="I293" s="8">
        <v>3</v>
      </c>
      <c r="J293" s="9">
        <v>0.027604166666666666</v>
      </c>
      <c r="K293" s="174">
        <f t="shared" si="4"/>
        <v>18</v>
      </c>
    </row>
    <row r="294" spans="1:11" ht="12.75">
      <c r="A294" s="173">
        <v>254</v>
      </c>
      <c r="B294" s="8">
        <v>242</v>
      </c>
      <c r="C294" s="8" t="s">
        <v>1431</v>
      </c>
      <c r="D294" s="8" t="s">
        <v>3800</v>
      </c>
      <c r="E294" s="8" t="s">
        <v>3713</v>
      </c>
      <c r="F294" s="8" t="s">
        <v>1432</v>
      </c>
      <c r="G294" s="8" t="s">
        <v>3792</v>
      </c>
      <c r="H294" s="8" t="s">
        <v>3716</v>
      </c>
      <c r="I294" s="8">
        <v>48</v>
      </c>
      <c r="J294" s="9">
        <v>0.03615740740740741</v>
      </c>
      <c r="K294" s="174">
        <f t="shared" si="4"/>
        <v>59</v>
      </c>
    </row>
    <row r="295" spans="1:11" ht="12.75">
      <c r="A295" s="173">
        <v>34</v>
      </c>
      <c r="B295" s="8">
        <v>94</v>
      </c>
      <c r="C295" s="8" t="s">
        <v>329</v>
      </c>
      <c r="D295" s="8" t="s">
        <v>36</v>
      </c>
      <c r="E295" s="8" t="s">
        <v>3713</v>
      </c>
      <c r="F295" s="8" t="s">
        <v>1195</v>
      </c>
      <c r="G295" s="8" t="s">
        <v>91</v>
      </c>
      <c r="H295" s="8" t="s">
        <v>3731</v>
      </c>
      <c r="I295" s="8">
        <v>11</v>
      </c>
      <c r="J295" s="9">
        <v>0.026504629629629628</v>
      </c>
      <c r="K295" s="174">
        <f t="shared" si="4"/>
        <v>38</v>
      </c>
    </row>
    <row r="296" spans="1:11" ht="12.75">
      <c r="A296" s="173">
        <v>226</v>
      </c>
      <c r="B296" s="8">
        <v>93</v>
      </c>
      <c r="C296" s="8" t="s">
        <v>329</v>
      </c>
      <c r="D296" s="8" t="s">
        <v>330</v>
      </c>
      <c r="E296" s="8" t="s">
        <v>3713</v>
      </c>
      <c r="F296" s="8" t="s">
        <v>1195</v>
      </c>
      <c r="G296" s="8" t="s">
        <v>91</v>
      </c>
      <c r="H296" s="8" t="s">
        <v>3807</v>
      </c>
      <c r="I296" s="8">
        <v>5</v>
      </c>
      <c r="J296" s="9">
        <v>0.03498842592592592</v>
      </c>
      <c r="K296" s="174">
        <f t="shared" si="4"/>
        <v>38</v>
      </c>
    </row>
    <row r="297" spans="1:11" ht="12.75">
      <c r="A297" s="173">
        <v>243</v>
      </c>
      <c r="B297" s="8">
        <v>471</v>
      </c>
      <c r="C297" s="8" t="s">
        <v>1433</v>
      </c>
      <c r="D297" s="8" t="s">
        <v>1194</v>
      </c>
      <c r="E297" s="8" t="s">
        <v>3713</v>
      </c>
      <c r="F297" s="8" t="s">
        <v>1429</v>
      </c>
      <c r="G297" s="8" t="s">
        <v>3802</v>
      </c>
      <c r="H297" s="8" t="s">
        <v>3807</v>
      </c>
      <c r="I297" s="8">
        <v>6</v>
      </c>
      <c r="J297" s="9">
        <v>0.03575231481481481</v>
      </c>
      <c r="K297" s="174">
        <f t="shared" si="4"/>
        <v>36</v>
      </c>
    </row>
    <row r="298" spans="1:11" ht="12.75">
      <c r="A298" s="173">
        <v>61</v>
      </c>
      <c r="B298" s="8">
        <v>114</v>
      </c>
      <c r="C298" s="8" t="s">
        <v>334</v>
      </c>
      <c r="D298" s="8" t="s">
        <v>41</v>
      </c>
      <c r="E298" s="8" t="s">
        <v>3713</v>
      </c>
      <c r="F298" s="8" t="s">
        <v>1434</v>
      </c>
      <c r="G298" s="8" t="s">
        <v>3715</v>
      </c>
      <c r="H298" s="8" t="s">
        <v>3716</v>
      </c>
      <c r="I298" s="8">
        <v>7</v>
      </c>
      <c r="J298" s="9">
        <v>0.02818287037037037</v>
      </c>
      <c r="K298" s="174">
        <f t="shared" si="4"/>
        <v>56</v>
      </c>
    </row>
    <row r="299" spans="1:11" ht="12.75">
      <c r="A299" s="173">
        <v>1</v>
      </c>
      <c r="B299" s="8">
        <v>216</v>
      </c>
      <c r="C299" s="8" t="s">
        <v>336</v>
      </c>
      <c r="D299" s="8" t="s">
        <v>145</v>
      </c>
      <c r="E299" s="8" t="s">
        <v>3713</v>
      </c>
      <c r="F299" s="8" t="s">
        <v>1435</v>
      </c>
      <c r="G299" s="8" t="s">
        <v>3730</v>
      </c>
      <c r="H299" s="8" t="s">
        <v>3731</v>
      </c>
      <c r="I299" s="8">
        <v>1</v>
      </c>
      <c r="J299" s="9">
        <v>0.022395833333333334</v>
      </c>
      <c r="K299" s="174">
        <f t="shared" si="4"/>
        <v>31</v>
      </c>
    </row>
    <row r="300" spans="1:11" ht="12.75">
      <c r="A300" s="173">
        <v>187</v>
      </c>
      <c r="B300" s="8">
        <v>74</v>
      </c>
      <c r="C300" s="8" t="s">
        <v>1436</v>
      </c>
      <c r="D300" s="8" t="s">
        <v>41</v>
      </c>
      <c r="E300" s="8" t="s">
        <v>3713</v>
      </c>
      <c r="F300" s="8" t="s">
        <v>1437</v>
      </c>
      <c r="G300" s="8" t="s">
        <v>3751</v>
      </c>
      <c r="H300" s="8" t="s">
        <v>3716</v>
      </c>
      <c r="I300" s="8">
        <v>35</v>
      </c>
      <c r="J300" s="9">
        <v>0.03364583333333333</v>
      </c>
      <c r="K300" s="174">
        <f t="shared" si="4"/>
        <v>52</v>
      </c>
    </row>
    <row r="301" spans="1:11" ht="12.75">
      <c r="A301" s="173">
        <v>139</v>
      </c>
      <c r="B301" s="8">
        <v>215</v>
      </c>
      <c r="C301" s="8" t="s">
        <v>1438</v>
      </c>
      <c r="D301" s="8" t="s">
        <v>1443</v>
      </c>
      <c r="E301" s="8" t="s">
        <v>3713</v>
      </c>
      <c r="F301" s="8" t="s">
        <v>1444</v>
      </c>
      <c r="G301" s="8" t="s">
        <v>3740</v>
      </c>
      <c r="H301" s="8" t="s">
        <v>3726</v>
      </c>
      <c r="I301" s="8">
        <v>7</v>
      </c>
      <c r="J301" s="9">
        <v>0.031435185185185184</v>
      </c>
      <c r="K301" s="174">
        <f t="shared" si="4"/>
        <v>28</v>
      </c>
    </row>
    <row r="302" spans="1:11" ht="12.75">
      <c r="A302" s="173">
        <v>179</v>
      </c>
      <c r="B302" s="8">
        <v>224</v>
      </c>
      <c r="C302" s="8" t="s">
        <v>337</v>
      </c>
      <c r="D302" s="8" t="s">
        <v>3852</v>
      </c>
      <c r="E302" s="8" t="s">
        <v>3713</v>
      </c>
      <c r="F302" s="8" t="s">
        <v>151</v>
      </c>
      <c r="G302" s="8" t="s">
        <v>22</v>
      </c>
      <c r="H302" s="8" t="s">
        <v>3747</v>
      </c>
      <c r="I302" s="8">
        <v>46</v>
      </c>
      <c r="J302" s="9">
        <v>0.03314814814814815</v>
      </c>
      <c r="K302" s="174">
        <f t="shared" si="4"/>
        <v>40</v>
      </c>
    </row>
    <row r="303" spans="1:11" ht="12.75">
      <c r="A303" s="173">
        <v>290</v>
      </c>
      <c r="B303" s="8">
        <v>415</v>
      </c>
      <c r="C303" s="8" t="s">
        <v>1445</v>
      </c>
      <c r="D303" s="8" t="s">
        <v>3733</v>
      </c>
      <c r="E303" s="8" t="s">
        <v>3713</v>
      </c>
      <c r="F303" s="8" t="s">
        <v>118</v>
      </c>
      <c r="G303" s="8" t="s">
        <v>3840</v>
      </c>
      <c r="H303" s="8" t="s">
        <v>3721</v>
      </c>
      <c r="I303" s="8">
        <v>41</v>
      </c>
      <c r="J303" s="9">
        <v>0.03979166666666666</v>
      </c>
      <c r="K303" s="174">
        <f t="shared" si="4"/>
        <v>27</v>
      </c>
    </row>
    <row r="304" spans="1:11" ht="12.75">
      <c r="A304" s="173">
        <v>282</v>
      </c>
      <c r="B304" s="8">
        <v>13</v>
      </c>
      <c r="C304" s="8" t="s">
        <v>1445</v>
      </c>
      <c r="D304" s="8" t="s">
        <v>3749</v>
      </c>
      <c r="E304" s="8" t="s">
        <v>3713</v>
      </c>
      <c r="F304" s="8" t="s">
        <v>1446</v>
      </c>
      <c r="G304" s="8" t="s">
        <v>3715</v>
      </c>
      <c r="H304" s="8" t="s">
        <v>3716</v>
      </c>
      <c r="I304" s="8">
        <v>53</v>
      </c>
      <c r="J304" s="9">
        <v>0.03853009259259259</v>
      </c>
      <c r="K304" s="174">
        <f t="shared" si="4"/>
        <v>56</v>
      </c>
    </row>
    <row r="305" spans="1:11" ht="12.75">
      <c r="A305" s="173">
        <v>285</v>
      </c>
      <c r="B305" s="8">
        <v>245</v>
      </c>
      <c r="C305" s="8" t="s">
        <v>1447</v>
      </c>
      <c r="D305" s="8" t="s">
        <v>36</v>
      </c>
      <c r="E305" s="8" t="s">
        <v>3713</v>
      </c>
      <c r="F305" s="8" t="s">
        <v>1448</v>
      </c>
      <c r="G305" s="8" t="s">
        <v>3751</v>
      </c>
      <c r="H305" s="8" t="s">
        <v>3716</v>
      </c>
      <c r="I305" s="8">
        <v>54</v>
      </c>
      <c r="J305" s="9">
        <v>0.0393287037037037</v>
      </c>
      <c r="K305" s="174">
        <f t="shared" si="4"/>
        <v>52</v>
      </c>
    </row>
    <row r="306" spans="1:11" ht="12.75">
      <c r="A306" s="173">
        <v>201</v>
      </c>
      <c r="B306" s="8">
        <v>19</v>
      </c>
      <c r="C306" s="8" t="s">
        <v>1449</v>
      </c>
      <c r="D306" s="8" t="s">
        <v>3800</v>
      </c>
      <c r="E306" s="8" t="s">
        <v>3713</v>
      </c>
      <c r="F306" s="8" t="s">
        <v>1450</v>
      </c>
      <c r="G306" s="8" t="s">
        <v>3751</v>
      </c>
      <c r="H306" s="8" t="s">
        <v>3716</v>
      </c>
      <c r="I306" s="8">
        <v>38</v>
      </c>
      <c r="J306" s="9">
        <v>0.033935185185185186</v>
      </c>
      <c r="K306" s="174">
        <f t="shared" si="4"/>
        <v>52</v>
      </c>
    </row>
    <row r="307" spans="1:11" ht="12.75">
      <c r="A307" s="173">
        <v>132</v>
      </c>
      <c r="B307" s="8">
        <v>107</v>
      </c>
      <c r="C307" s="8" t="s">
        <v>340</v>
      </c>
      <c r="D307" s="8" t="s">
        <v>341</v>
      </c>
      <c r="E307" s="8" t="s">
        <v>3713</v>
      </c>
      <c r="F307" s="8" t="s">
        <v>342</v>
      </c>
      <c r="G307" s="8" t="s">
        <v>3740</v>
      </c>
      <c r="H307" s="8" t="s">
        <v>3726</v>
      </c>
      <c r="I307" s="8">
        <v>6</v>
      </c>
      <c r="J307" s="9">
        <v>0.03131944444444444</v>
      </c>
      <c r="K307" s="174">
        <f t="shared" si="4"/>
        <v>28</v>
      </c>
    </row>
    <row r="308" spans="1:11" ht="12.75">
      <c r="A308" s="173">
        <v>87</v>
      </c>
      <c r="B308" s="8">
        <v>23</v>
      </c>
      <c r="C308" s="8" t="s">
        <v>1451</v>
      </c>
      <c r="D308" s="8" t="s">
        <v>3800</v>
      </c>
      <c r="E308" s="8" t="s">
        <v>3713</v>
      </c>
      <c r="F308" s="8" t="s">
        <v>1450</v>
      </c>
      <c r="G308" s="8" t="s">
        <v>3772</v>
      </c>
      <c r="H308" s="8" t="s">
        <v>3716</v>
      </c>
      <c r="I308" s="8">
        <v>13</v>
      </c>
      <c r="J308" s="9">
        <v>0.02940972222222222</v>
      </c>
      <c r="K308" s="174">
        <f t="shared" si="4"/>
        <v>58</v>
      </c>
    </row>
    <row r="309" spans="1:11" ht="12.75">
      <c r="A309" s="173">
        <v>66</v>
      </c>
      <c r="B309" s="8">
        <v>155</v>
      </c>
      <c r="C309" s="8" t="s">
        <v>1452</v>
      </c>
      <c r="D309" s="8" t="s">
        <v>115</v>
      </c>
      <c r="E309" s="8" t="s">
        <v>3713</v>
      </c>
      <c r="F309" s="8" t="s">
        <v>3714</v>
      </c>
      <c r="G309" s="8" t="s">
        <v>25</v>
      </c>
      <c r="H309" s="8" t="s">
        <v>3807</v>
      </c>
      <c r="I309" s="8">
        <v>2</v>
      </c>
      <c r="J309" s="9">
        <v>0.028680555555555553</v>
      </c>
      <c r="K309" s="174">
        <f t="shared" si="4"/>
        <v>48</v>
      </c>
    </row>
    <row r="310" spans="1:11" ht="12.75">
      <c r="A310" s="173">
        <v>150</v>
      </c>
      <c r="B310" s="8">
        <v>156</v>
      </c>
      <c r="C310" s="8" t="s">
        <v>1452</v>
      </c>
      <c r="D310" s="8" t="s">
        <v>3836</v>
      </c>
      <c r="E310" s="8" t="s">
        <v>3713</v>
      </c>
      <c r="F310" s="8" t="s">
        <v>3714</v>
      </c>
      <c r="G310" s="8" t="s">
        <v>78</v>
      </c>
      <c r="H310" s="8" t="s">
        <v>3716</v>
      </c>
      <c r="I310" s="8">
        <v>25</v>
      </c>
      <c r="J310" s="9">
        <v>0.031921296296296295</v>
      </c>
      <c r="K310" s="174">
        <f t="shared" si="4"/>
        <v>53</v>
      </c>
    </row>
    <row r="311" spans="1:11" ht="12.75">
      <c r="A311" s="173">
        <v>210</v>
      </c>
      <c r="B311" s="8">
        <v>73</v>
      </c>
      <c r="C311" s="8" t="s">
        <v>345</v>
      </c>
      <c r="D311" s="8" t="s">
        <v>3791</v>
      </c>
      <c r="E311" s="8" t="s">
        <v>3713</v>
      </c>
      <c r="F311" s="8" t="s">
        <v>176</v>
      </c>
      <c r="G311" s="8" t="s">
        <v>3751</v>
      </c>
      <c r="H311" s="8" t="s">
        <v>3716</v>
      </c>
      <c r="I311" s="8">
        <v>40</v>
      </c>
      <c r="J311" s="9">
        <v>0.034201388888888885</v>
      </c>
      <c r="K311" s="174">
        <f t="shared" si="4"/>
        <v>52</v>
      </c>
    </row>
    <row r="312" spans="1:11" ht="12.75">
      <c r="A312" s="173">
        <v>84</v>
      </c>
      <c r="B312" s="8">
        <v>248</v>
      </c>
      <c r="C312" s="8" t="s">
        <v>1453</v>
      </c>
      <c r="D312" s="8" t="s">
        <v>16</v>
      </c>
      <c r="E312" s="8" t="s">
        <v>3713</v>
      </c>
      <c r="F312" s="8" t="s">
        <v>1156</v>
      </c>
      <c r="G312" s="8" t="s">
        <v>34</v>
      </c>
      <c r="H312" s="8" t="s">
        <v>3721</v>
      </c>
      <c r="I312" s="8">
        <v>17</v>
      </c>
      <c r="J312" s="9">
        <v>0.029340277777777778</v>
      </c>
      <c r="K312" s="174">
        <f t="shared" si="4"/>
        <v>25</v>
      </c>
    </row>
    <row r="313" spans="1:11" ht="12.75">
      <c r="A313" s="173">
        <v>160</v>
      </c>
      <c r="B313" s="8">
        <v>50</v>
      </c>
      <c r="C313" s="8" t="s">
        <v>1454</v>
      </c>
      <c r="D313" s="8" t="s">
        <v>70</v>
      </c>
      <c r="E313" s="8" t="s">
        <v>3713</v>
      </c>
      <c r="F313" s="8" t="s">
        <v>1455</v>
      </c>
      <c r="G313" s="8" t="s">
        <v>31</v>
      </c>
      <c r="H313" s="8" t="s">
        <v>3721</v>
      </c>
      <c r="I313" s="8">
        <v>26</v>
      </c>
      <c r="J313" s="9">
        <v>0.03234953703703704</v>
      </c>
      <c r="K313" s="174">
        <f t="shared" si="4"/>
        <v>21</v>
      </c>
    </row>
    <row r="314" spans="1:11" ht="12.75">
      <c r="A314" s="173">
        <v>167</v>
      </c>
      <c r="B314" s="8">
        <v>64</v>
      </c>
      <c r="C314" s="8" t="s">
        <v>348</v>
      </c>
      <c r="D314" s="8" t="s">
        <v>80</v>
      </c>
      <c r="E314" s="8" t="s">
        <v>3713</v>
      </c>
      <c r="F314" s="8" t="s">
        <v>3729</v>
      </c>
      <c r="G314" s="8" t="s">
        <v>46</v>
      </c>
      <c r="H314" s="8" t="s">
        <v>3721</v>
      </c>
      <c r="I314" s="8">
        <v>29</v>
      </c>
      <c r="J314" s="9">
        <v>0.032824074074074075</v>
      </c>
      <c r="K314" s="174">
        <f t="shared" si="4"/>
        <v>20</v>
      </c>
    </row>
    <row r="315" spans="1:11" ht="12.75">
      <c r="A315" s="173">
        <v>68</v>
      </c>
      <c r="B315" s="8">
        <v>112</v>
      </c>
      <c r="C315" s="8" t="s">
        <v>1456</v>
      </c>
      <c r="D315" s="8" t="s">
        <v>3733</v>
      </c>
      <c r="E315" s="8" t="s">
        <v>3713</v>
      </c>
      <c r="F315" s="8" t="s">
        <v>51</v>
      </c>
      <c r="G315" s="8" t="s">
        <v>294</v>
      </c>
      <c r="H315" s="8" t="s">
        <v>3721</v>
      </c>
      <c r="I315" s="8">
        <v>15</v>
      </c>
      <c r="J315" s="9">
        <v>0.02869212962962963</v>
      </c>
      <c r="K315" s="174">
        <f t="shared" si="4"/>
        <v>24</v>
      </c>
    </row>
    <row r="316" spans="1:11" ht="12.75">
      <c r="A316" s="173">
        <v>7</v>
      </c>
      <c r="B316" s="8">
        <v>231</v>
      </c>
      <c r="C316" s="8" t="s">
        <v>349</v>
      </c>
      <c r="D316" s="8" t="s">
        <v>63</v>
      </c>
      <c r="E316" s="8" t="s">
        <v>3713</v>
      </c>
      <c r="F316" s="8" t="s">
        <v>3729</v>
      </c>
      <c r="G316" s="8" t="s">
        <v>3830</v>
      </c>
      <c r="H316" s="8" t="s">
        <v>3731</v>
      </c>
      <c r="I316" s="8">
        <v>2</v>
      </c>
      <c r="J316" s="9">
        <v>0.024340277777777777</v>
      </c>
      <c r="K316" s="174">
        <f t="shared" si="4"/>
        <v>34</v>
      </c>
    </row>
    <row r="317" spans="1:11" ht="12.75">
      <c r="A317" s="173">
        <v>119</v>
      </c>
      <c r="B317" s="8">
        <v>447</v>
      </c>
      <c r="C317" s="8" t="s">
        <v>1457</v>
      </c>
      <c r="D317" s="8" t="s">
        <v>3809</v>
      </c>
      <c r="E317" s="8" t="s">
        <v>3713</v>
      </c>
      <c r="F317" s="8" t="s">
        <v>3734</v>
      </c>
      <c r="G317" s="8" t="s">
        <v>3751</v>
      </c>
      <c r="H317" s="8" t="s">
        <v>3716</v>
      </c>
      <c r="I317" s="8">
        <v>16</v>
      </c>
      <c r="J317" s="9">
        <v>0.030706018518518518</v>
      </c>
      <c r="K317" s="174">
        <f t="shared" si="4"/>
        <v>52</v>
      </c>
    </row>
    <row r="318" spans="1:11" ht="13.5" thickBot="1">
      <c r="A318" s="175">
        <v>241</v>
      </c>
      <c r="B318" s="176">
        <v>452</v>
      </c>
      <c r="C318" s="176" t="s">
        <v>1458</v>
      </c>
      <c r="D318" s="176" t="s">
        <v>179</v>
      </c>
      <c r="E318" s="176" t="s">
        <v>3713</v>
      </c>
      <c r="F318" s="176" t="s">
        <v>1459</v>
      </c>
      <c r="G318" s="176" t="s">
        <v>14</v>
      </c>
      <c r="H318" s="176" t="s">
        <v>4</v>
      </c>
      <c r="I318" s="176">
        <v>11</v>
      </c>
      <c r="J318" s="177">
        <v>0.03561342592592592</v>
      </c>
      <c r="K318" s="178">
        <f t="shared" si="4"/>
        <v>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4"/>
  <sheetViews>
    <sheetView workbookViewId="0" topLeftCell="A1">
      <selection activeCell="J4" sqref="J4"/>
    </sheetView>
  </sheetViews>
  <sheetFormatPr defaultColWidth="9.140625" defaultRowHeight="12.75"/>
  <cols>
    <col min="1" max="1" width="6.7109375" style="0" customWidth="1"/>
    <col min="2" max="2" width="6.28125" style="0" customWidth="1"/>
    <col min="3" max="3" width="18.140625" style="0" customWidth="1"/>
    <col min="4" max="4" width="11.140625" style="0" customWidth="1"/>
    <col min="5" max="5" width="6.57421875" style="0" customWidth="1"/>
    <col min="6" max="6" width="24.8515625" style="0" customWidth="1"/>
    <col min="8" max="8" width="7.28125" style="0" customWidth="1"/>
    <col min="9" max="9" width="6.7109375" style="0" customWidth="1"/>
    <col min="10" max="10" width="10.421875" style="0" bestFit="1" customWidth="1"/>
    <col min="11" max="11" width="11.140625" style="0" customWidth="1"/>
  </cols>
  <sheetData>
    <row r="1" spans="2:7" s="1" customFormat="1" ht="12.75">
      <c r="B1" s="1" t="s">
        <v>3690</v>
      </c>
      <c r="G1" s="1" t="s">
        <v>3691</v>
      </c>
    </row>
    <row r="2" s="1" customFormat="1" ht="12.75">
      <c r="B2" s="1" t="s">
        <v>3692</v>
      </c>
    </row>
    <row r="3" s="1" customFormat="1" ht="12.75">
      <c r="B3" s="1" t="s">
        <v>3693</v>
      </c>
    </row>
    <row r="4" spans="2:14" s="1" customFormat="1" ht="13.5" thickBot="1">
      <c r="B4" s="1" t="s">
        <v>3694</v>
      </c>
      <c r="J4" s="2">
        <f>SUM(J6:J253)</f>
        <v>8.00503472222222</v>
      </c>
      <c r="M4" s="1">
        <f>SUBTOTAL(9,M6:M253)</f>
        <v>248</v>
      </c>
      <c r="N4" s="1">
        <f>SUM(N6:N253)</f>
        <v>9987</v>
      </c>
    </row>
    <row r="5" spans="1:16" s="1" customFormat="1" ht="13.5" thickBot="1">
      <c r="A5" s="3" t="s">
        <v>3695</v>
      </c>
      <c r="B5" s="4" t="s">
        <v>3696</v>
      </c>
      <c r="C5" s="4" t="s">
        <v>3697</v>
      </c>
      <c r="D5" s="4" t="s">
        <v>3698</v>
      </c>
      <c r="E5" s="4" t="s">
        <v>3699</v>
      </c>
      <c r="F5" s="4" t="s">
        <v>3700</v>
      </c>
      <c r="G5" s="4" t="s">
        <v>3701</v>
      </c>
      <c r="H5" s="4" t="s">
        <v>3702</v>
      </c>
      <c r="I5" s="4" t="s">
        <v>3703</v>
      </c>
      <c r="J5" s="4" t="s">
        <v>3704</v>
      </c>
      <c r="K5" s="4" t="s">
        <v>3705</v>
      </c>
      <c r="L5" s="5" t="s">
        <v>3706</v>
      </c>
      <c r="M5" s="1" t="s">
        <v>3707</v>
      </c>
      <c r="N5" s="1" t="s">
        <v>3708</v>
      </c>
      <c r="O5" s="1" t="s">
        <v>3709</v>
      </c>
      <c r="P5" s="1" t="s">
        <v>3710</v>
      </c>
    </row>
    <row r="6" spans="1:14" ht="12.75">
      <c r="A6" s="6">
        <v>1</v>
      </c>
      <c r="B6" s="6">
        <v>192</v>
      </c>
      <c r="C6" s="6" t="s">
        <v>3711</v>
      </c>
      <c r="D6" s="6" t="s">
        <v>3712</v>
      </c>
      <c r="E6" s="6" t="s">
        <v>3713</v>
      </c>
      <c r="F6" s="6" t="s">
        <v>3714</v>
      </c>
      <c r="G6" s="6" t="s">
        <v>3715</v>
      </c>
      <c r="H6" s="6" t="s">
        <v>3716</v>
      </c>
      <c r="I6" s="6">
        <v>44</v>
      </c>
      <c r="J6" s="7">
        <v>0.05196759259259259</v>
      </c>
      <c r="K6" s="6"/>
      <c r="L6" s="6"/>
      <c r="M6">
        <v>1</v>
      </c>
      <c r="N6">
        <f aca="true" t="shared" si="0" ref="N6:N69">2007-G6</f>
        <v>55</v>
      </c>
    </row>
    <row r="7" spans="1:14" ht="12.75">
      <c r="A7" s="8">
        <v>2</v>
      </c>
      <c r="B7" s="8">
        <v>224</v>
      </c>
      <c r="C7" s="8" t="s">
        <v>3717</v>
      </c>
      <c r="D7" s="8" t="s">
        <v>3718</v>
      </c>
      <c r="E7" s="8" t="s">
        <v>3713</v>
      </c>
      <c r="F7" s="8" t="s">
        <v>3719</v>
      </c>
      <c r="G7" s="8" t="s">
        <v>3720</v>
      </c>
      <c r="H7" s="8" t="s">
        <v>3721</v>
      </c>
      <c r="I7" s="8">
        <v>20</v>
      </c>
      <c r="J7" s="9">
        <v>0.030914351851851853</v>
      </c>
      <c r="K7" s="8"/>
      <c r="L7" s="8"/>
      <c r="M7">
        <v>1</v>
      </c>
      <c r="N7">
        <f t="shared" si="0"/>
        <v>28</v>
      </c>
    </row>
    <row r="8" spans="1:14" ht="12.75">
      <c r="A8" s="8">
        <v>3</v>
      </c>
      <c r="B8" s="10">
        <v>208</v>
      </c>
      <c r="C8" s="10" t="s">
        <v>3722</v>
      </c>
      <c r="D8" s="10" t="s">
        <v>3723</v>
      </c>
      <c r="E8" s="10" t="s">
        <v>3713</v>
      </c>
      <c r="F8" s="10" t="s">
        <v>3724</v>
      </c>
      <c r="G8" s="10" t="s">
        <v>3725</v>
      </c>
      <c r="H8" s="10" t="s">
        <v>3726</v>
      </c>
      <c r="I8" s="10">
        <v>12</v>
      </c>
      <c r="J8" s="11">
        <v>0.03710648148148148</v>
      </c>
      <c r="K8" s="10"/>
      <c r="L8" s="10"/>
      <c r="M8" s="12">
        <v>1</v>
      </c>
      <c r="N8">
        <f t="shared" si="0"/>
        <v>22</v>
      </c>
    </row>
    <row r="9" spans="1:14" ht="12.75">
      <c r="A9" s="8">
        <v>4</v>
      </c>
      <c r="B9" s="13">
        <v>219</v>
      </c>
      <c r="C9" s="13" t="s">
        <v>3727</v>
      </c>
      <c r="D9" s="13" t="s">
        <v>3728</v>
      </c>
      <c r="E9" s="13" t="s">
        <v>3713</v>
      </c>
      <c r="F9" s="13" t="s">
        <v>3729</v>
      </c>
      <c r="G9" s="13" t="s">
        <v>3730</v>
      </c>
      <c r="H9" s="13" t="s">
        <v>3731</v>
      </c>
      <c r="I9" s="13">
        <v>6</v>
      </c>
      <c r="J9" s="14">
        <v>0.027199074074074073</v>
      </c>
      <c r="K9" s="13"/>
      <c r="L9" s="13"/>
      <c r="M9" s="15">
        <v>1</v>
      </c>
      <c r="N9" s="15">
        <f t="shared" si="0"/>
        <v>30</v>
      </c>
    </row>
    <row r="10" spans="1:14" ht="12.75">
      <c r="A10" s="8">
        <v>5</v>
      </c>
      <c r="B10" s="8">
        <v>344</v>
      </c>
      <c r="C10" s="8" t="s">
        <v>3732</v>
      </c>
      <c r="D10" s="8" t="s">
        <v>3733</v>
      </c>
      <c r="E10" s="8" t="s">
        <v>3713</v>
      </c>
      <c r="F10" s="8" t="s">
        <v>3734</v>
      </c>
      <c r="G10" s="8" t="s">
        <v>3735</v>
      </c>
      <c r="H10" s="8" t="s">
        <v>3736</v>
      </c>
      <c r="I10" s="8">
        <v>6</v>
      </c>
      <c r="J10" s="9">
        <v>0.028645833333333332</v>
      </c>
      <c r="K10" s="8"/>
      <c r="L10" s="8"/>
      <c r="M10">
        <v>1</v>
      </c>
      <c r="N10">
        <f t="shared" si="0"/>
        <v>17</v>
      </c>
    </row>
    <row r="11" spans="1:14" ht="12.75">
      <c r="A11" s="8">
        <v>6</v>
      </c>
      <c r="B11" s="10">
        <v>301</v>
      </c>
      <c r="C11" s="10" t="s">
        <v>3737</v>
      </c>
      <c r="D11" s="10" t="s">
        <v>3738</v>
      </c>
      <c r="E11" s="10" t="s">
        <v>3713</v>
      </c>
      <c r="F11" s="10" t="s">
        <v>3739</v>
      </c>
      <c r="G11" s="10" t="s">
        <v>3740</v>
      </c>
      <c r="H11" s="10" t="s">
        <v>3726</v>
      </c>
      <c r="I11" s="10">
        <v>3</v>
      </c>
      <c r="J11" s="11">
        <v>0.029791666666666668</v>
      </c>
      <c r="K11" s="10"/>
      <c r="L11" s="10"/>
      <c r="M11" s="12">
        <v>1</v>
      </c>
      <c r="N11">
        <f t="shared" si="0"/>
        <v>27</v>
      </c>
    </row>
    <row r="12" spans="1:14" ht="12.75">
      <c r="A12" s="8">
        <v>7</v>
      </c>
      <c r="B12" s="8">
        <v>302</v>
      </c>
      <c r="C12" s="8" t="s">
        <v>3737</v>
      </c>
      <c r="D12" s="8" t="s">
        <v>3741</v>
      </c>
      <c r="E12" s="8" t="s">
        <v>3713</v>
      </c>
      <c r="F12" s="8" t="s">
        <v>3742</v>
      </c>
      <c r="G12" s="8" t="s">
        <v>3715</v>
      </c>
      <c r="H12" s="8" t="s">
        <v>3716</v>
      </c>
      <c r="I12" s="8">
        <v>16</v>
      </c>
      <c r="J12" s="9">
        <v>0.030324074074074073</v>
      </c>
      <c r="K12" s="8"/>
      <c r="L12" s="8"/>
      <c r="M12">
        <v>1</v>
      </c>
      <c r="N12">
        <f t="shared" si="0"/>
        <v>55</v>
      </c>
    </row>
    <row r="13" spans="1:14" ht="12.75">
      <c r="A13" s="8">
        <v>8</v>
      </c>
      <c r="B13" s="8">
        <v>342</v>
      </c>
      <c r="C13" s="8" t="s">
        <v>3743</v>
      </c>
      <c r="D13" s="8" t="s">
        <v>3744</v>
      </c>
      <c r="E13" s="8" t="s">
        <v>3713</v>
      </c>
      <c r="F13" s="8" t="s">
        <v>3745</v>
      </c>
      <c r="G13" s="8" t="s">
        <v>3746</v>
      </c>
      <c r="H13" s="8" t="s">
        <v>3747</v>
      </c>
      <c r="I13" s="8">
        <v>19</v>
      </c>
      <c r="J13" s="9">
        <v>0.02877314814814815</v>
      </c>
      <c r="K13" s="8"/>
      <c r="L13" s="8"/>
      <c r="M13">
        <v>1</v>
      </c>
      <c r="N13">
        <f t="shared" si="0"/>
        <v>42</v>
      </c>
    </row>
    <row r="14" spans="1:14" ht="12.75">
      <c r="A14" s="8">
        <v>9</v>
      </c>
      <c r="B14" s="8">
        <v>382</v>
      </c>
      <c r="C14" s="8" t="s">
        <v>3748</v>
      </c>
      <c r="D14" s="8" t="s">
        <v>3749</v>
      </c>
      <c r="E14" s="8" t="s">
        <v>3713</v>
      </c>
      <c r="F14" s="8" t="s">
        <v>3750</v>
      </c>
      <c r="G14" s="8" t="s">
        <v>3751</v>
      </c>
      <c r="H14" s="8" t="s">
        <v>3716</v>
      </c>
      <c r="I14" s="8">
        <v>42</v>
      </c>
      <c r="J14" s="9">
        <v>0.041574074074074076</v>
      </c>
      <c r="K14" s="8"/>
      <c r="L14" s="8"/>
      <c r="M14">
        <v>1</v>
      </c>
      <c r="N14">
        <f t="shared" si="0"/>
        <v>51</v>
      </c>
    </row>
    <row r="15" spans="1:14" ht="12.75">
      <c r="A15" s="8">
        <v>10</v>
      </c>
      <c r="B15" s="8">
        <v>389</v>
      </c>
      <c r="C15" s="8" t="s">
        <v>3752</v>
      </c>
      <c r="D15" s="8" t="s">
        <v>3753</v>
      </c>
      <c r="E15" s="8" t="s">
        <v>3713</v>
      </c>
      <c r="F15" s="8" t="s">
        <v>3754</v>
      </c>
      <c r="G15" s="8" t="s">
        <v>3755</v>
      </c>
      <c r="H15" s="8" t="s">
        <v>3731</v>
      </c>
      <c r="I15" s="8">
        <v>35</v>
      </c>
      <c r="J15" s="9">
        <v>0.03326388888888889</v>
      </c>
      <c r="K15" s="8"/>
      <c r="L15" s="8"/>
      <c r="M15">
        <v>1</v>
      </c>
      <c r="N15">
        <f t="shared" si="0"/>
        <v>34</v>
      </c>
    </row>
    <row r="16" spans="1:14" ht="12.75">
      <c r="A16" s="8">
        <v>11</v>
      </c>
      <c r="B16" s="8">
        <v>209</v>
      </c>
      <c r="C16" s="8" t="s">
        <v>3756</v>
      </c>
      <c r="D16" s="8" t="s">
        <v>3757</v>
      </c>
      <c r="E16" s="8" t="s">
        <v>3713</v>
      </c>
      <c r="F16" s="8" t="s">
        <v>3758</v>
      </c>
      <c r="G16" s="8" t="s">
        <v>3759</v>
      </c>
      <c r="H16" s="8" t="s">
        <v>3716</v>
      </c>
      <c r="I16" s="8">
        <v>8</v>
      </c>
      <c r="J16" s="9">
        <v>0.028576388888888887</v>
      </c>
      <c r="K16" s="8"/>
      <c r="L16" s="8"/>
      <c r="M16">
        <v>1</v>
      </c>
      <c r="N16">
        <f t="shared" si="0"/>
        <v>53</v>
      </c>
    </row>
    <row r="17" spans="1:14" ht="12.75">
      <c r="A17" s="8">
        <v>12</v>
      </c>
      <c r="B17" s="8">
        <v>273</v>
      </c>
      <c r="C17" s="8" t="s">
        <v>3760</v>
      </c>
      <c r="D17" s="8" t="s">
        <v>3761</v>
      </c>
      <c r="E17" s="8" t="s">
        <v>3713</v>
      </c>
      <c r="F17" s="8" t="s">
        <v>3762</v>
      </c>
      <c r="G17" s="8" t="s">
        <v>3763</v>
      </c>
      <c r="H17" s="8" t="s">
        <v>3716</v>
      </c>
      <c r="I17" s="8">
        <v>23</v>
      </c>
      <c r="J17" s="9">
        <v>0.03231481481481482</v>
      </c>
      <c r="K17" s="8"/>
      <c r="L17" s="8"/>
      <c r="M17">
        <v>1</v>
      </c>
      <c r="N17">
        <f t="shared" si="0"/>
        <v>54</v>
      </c>
    </row>
    <row r="18" spans="1:14" ht="12.75">
      <c r="A18" s="8">
        <v>13</v>
      </c>
      <c r="B18" s="8">
        <v>170</v>
      </c>
      <c r="C18" s="8" t="s">
        <v>3764</v>
      </c>
      <c r="D18" s="8" t="s">
        <v>3765</v>
      </c>
      <c r="E18" s="8" t="s">
        <v>3713</v>
      </c>
      <c r="F18" s="8" t="s">
        <v>3766</v>
      </c>
      <c r="G18" s="8" t="s">
        <v>3767</v>
      </c>
      <c r="H18" s="8" t="s">
        <v>3768</v>
      </c>
      <c r="I18" s="8">
        <v>4</v>
      </c>
      <c r="J18" s="9">
        <v>0.04096064814814815</v>
      </c>
      <c r="K18" s="8"/>
      <c r="L18" s="8"/>
      <c r="M18">
        <v>1</v>
      </c>
      <c r="N18">
        <f t="shared" si="0"/>
        <v>71</v>
      </c>
    </row>
    <row r="19" spans="1:14" ht="12.75">
      <c r="A19" s="13">
        <v>14</v>
      </c>
      <c r="B19" s="8">
        <v>271</v>
      </c>
      <c r="C19" s="8" t="s">
        <v>3769</v>
      </c>
      <c r="D19" s="8" t="s">
        <v>3770</v>
      </c>
      <c r="E19" s="8" t="s">
        <v>3713</v>
      </c>
      <c r="F19" s="8" t="s">
        <v>3771</v>
      </c>
      <c r="G19" s="8" t="s">
        <v>3772</v>
      </c>
      <c r="H19" s="8" t="s">
        <v>3716</v>
      </c>
      <c r="I19" s="8">
        <v>18</v>
      </c>
      <c r="J19" s="9">
        <v>0.031226851851851853</v>
      </c>
      <c r="K19" s="8"/>
      <c r="L19" s="8"/>
      <c r="M19">
        <v>1</v>
      </c>
      <c r="N19">
        <f t="shared" si="0"/>
        <v>57</v>
      </c>
    </row>
    <row r="20" spans="1:14" ht="12.75">
      <c r="A20" s="8">
        <v>15</v>
      </c>
      <c r="B20" s="8">
        <v>388</v>
      </c>
      <c r="C20" s="8" t="s">
        <v>3773</v>
      </c>
      <c r="D20" s="8" t="s">
        <v>3774</v>
      </c>
      <c r="E20" s="8" t="s">
        <v>3713</v>
      </c>
      <c r="F20" s="8" t="s">
        <v>3775</v>
      </c>
      <c r="G20" s="8" t="s">
        <v>3776</v>
      </c>
      <c r="H20" s="8" t="s">
        <v>3721</v>
      </c>
      <c r="I20" s="8">
        <v>25</v>
      </c>
      <c r="J20" s="9">
        <v>0.03355324074074074</v>
      </c>
      <c r="K20" s="8"/>
      <c r="L20" s="8"/>
      <c r="M20">
        <v>1</v>
      </c>
      <c r="N20">
        <f t="shared" si="0"/>
        <v>29</v>
      </c>
    </row>
    <row r="21" spans="1:14" ht="12.75">
      <c r="A21" s="8">
        <v>16</v>
      </c>
      <c r="B21" s="8">
        <v>282</v>
      </c>
      <c r="C21" s="8" t="s">
        <v>3777</v>
      </c>
      <c r="D21" s="8" t="s">
        <v>3778</v>
      </c>
      <c r="E21" s="8" t="s">
        <v>3713</v>
      </c>
      <c r="F21" s="8" t="s">
        <v>3779</v>
      </c>
      <c r="G21" s="8" t="s">
        <v>3759</v>
      </c>
      <c r="H21" s="8" t="s">
        <v>3716</v>
      </c>
      <c r="I21" s="8">
        <v>1</v>
      </c>
      <c r="J21" s="9">
        <v>0.0253125</v>
      </c>
      <c r="K21" s="8"/>
      <c r="L21" s="8"/>
      <c r="M21">
        <v>1</v>
      </c>
      <c r="N21">
        <f t="shared" si="0"/>
        <v>53</v>
      </c>
    </row>
    <row r="22" spans="1:14" ht="12.75">
      <c r="A22" s="8">
        <v>17</v>
      </c>
      <c r="B22" s="8">
        <v>330</v>
      </c>
      <c r="C22" s="8" t="s">
        <v>3780</v>
      </c>
      <c r="D22" s="8" t="s">
        <v>3781</v>
      </c>
      <c r="E22" s="8" t="s">
        <v>3713</v>
      </c>
      <c r="F22" s="8" t="s">
        <v>3782</v>
      </c>
      <c r="G22" s="8" t="s">
        <v>3783</v>
      </c>
      <c r="H22" s="8" t="s">
        <v>3716</v>
      </c>
      <c r="I22" s="8">
        <v>19</v>
      </c>
      <c r="J22" s="9">
        <v>0.03162037037037037</v>
      </c>
      <c r="K22" s="8"/>
      <c r="L22" s="8"/>
      <c r="M22">
        <v>1</v>
      </c>
      <c r="N22">
        <f t="shared" si="0"/>
        <v>59</v>
      </c>
    </row>
    <row r="23" spans="1:14" ht="12.75">
      <c r="A23" s="8">
        <v>18</v>
      </c>
      <c r="B23" s="8">
        <v>175</v>
      </c>
      <c r="C23" s="8" t="s">
        <v>3784</v>
      </c>
      <c r="D23" s="8" t="s">
        <v>3785</v>
      </c>
      <c r="E23" s="8" t="s">
        <v>3713</v>
      </c>
      <c r="F23" s="8" t="s">
        <v>3786</v>
      </c>
      <c r="G23" s="8" t="s">
        <v>3787</v>
      </c>
      <c r="H23" s="8" t="s">
        <v>3747</v>
      </c>
      <c r="I23" s="8">
        <v>53</v>
      </c>
      <c r="J23" s="9">
        <v>0.03429398148148148</v>
      </c>
      <c r="K23" s="8"/>
      <c r="L23" s="8"/>
      <c r="M23">
        <v>1</v>
      </c>
      <c r="N23">
        <f t="shared" si="0"/>
        <v>45</v>
      </c>
    </row>
    <row r="24" spans="1:14" ht="12.75">
      <c r="A24" s="8">
        <v>19</v>
      </c>
      <c r="B24" s="8">
        <v>155</v>
      </c>
      <c r="C24" s="8" t="s">
        <v>3788</v>
      </c>
      <c r="D24" s="8" t="s">
        <v>3770</v>
      </c>
      <c r="E24" s="8" t="s">
        <v>3713</v>
      </c>
      <c r="F24" s="8" t="s">
        <v>3789</v>
      </c>
      <c r="G24" s="8" t="s">
        <v>3787</v>
      </c>
      <c r="H24" s="8" t="s">
        <v>3747</v>
      </c>
      <c r="I24" s="8">
        <v>38</v>
      </c>
      <c r="J24" s="9">
        <v>0.03135416666666667</v>
      </c>
      <c r="K24" s="8"/>
      <c r="L24" s="8"/>
      <c r="M24">
        <v>1</v>
      </c>
      <c r="N24">
        <f t="shared" si="0"/>
        <v>45</v>
      </c>
    </row>
    <row r="25" spans="1:14" s="12" customFormat="1" ht="12.75">
      <c r="A25" s="10">
        <v>20</v>
      </c>
      <c r="B25" s="13">
        <v>204</v>
      </c>
      <c r="C25" s="13" t="s">
        <v>3790</v>
      </c>
      <c r="D25" s="13" t="s">
        <v>3791</v>
      </c>
      <c r="E25" s="13" t="s">
        <v>3713</v>
      </c>
      <c r="F25" s="13" t="s">
        <v>3729</v>
      </c>
      <c r="G25" s="13" t="s">
        <v>3792</v>
      </c>
      <c r="H25" s="13" t="s">
        <v>3716</v>
      </c>
      <c r="I25" s="13">
        <v>40</v>
      </c>
      <c r="J25" s="14">
        <v>0.037002314814814814</v>
      </c>
      <c r="K25" s="13">
        <v>10</v>
      </c>
      <c r="L25" s="13">
        <v>7</v>
      </c>
      <c r="M25" s="15">
        <v>1</v>
      </c>
      <c r="N25" s="15">
        <f t="shared" si="0"/>
        <v>58</v>
      </c>
    </row>
    <row r="26" spans="1:14" ht="12.75">
      <c r="A26" s="8">
        <v>21</v>
      </c>
      <c r="B26" s="8">
        <v>280</v>
      </c>
      <c r="C26" s="8" t="s">
        <v>3793</v>
      </c>
      <c r="D26" s="8" t="s">
        <v>3794</v>
      </c>
      <c r="E26" s="8" t="s">
        <v>3713</v>
      </c>
      <c r="F26" s="8" t="s">
        <v>3795</v>
      </c>
      <c r="G26" s="8" t="s">
        <v>3755</v>
      </c>
      <c r="H26" s="8" t="s">
        <v>3731</v>
      </c>
      <c r="I26" s="8">
        <v>41</v>
      </c>
      <c r="J26" s="9">
        <v>0.0343287037037037</v>
      </c>
      <c r="K26" s="8"/>
      <c r="L26" s="8"/>
      <c r="M26">
        <v>1</v>
      </c>
      <c r="N26">
        <f t="shared" si="0"/>
        <v>34</v>
      </c>
    </row>
    <row r="27" spans="1:14" ht="12.75">
      <c r="A27" s="8">
        <v>22</v>
      </c>
      <c r="B27" s="8">
        <v>289</v>
      </c>
      <c r="C27" s="8" t="s">
        <v>3796</v>
      </c>
      <c r="D27" s="8" t="s">
        <v>3728</v>
      </c>
      <c r="E27" s="8" t="s">
        <v>3713</v>
      </c>
      <c r="F27" s="8" t="s">
        <v>3797</v>
      </c>
      <c r="G27" s="8" t="s">
        <v>3798</v>
      </c>
      <c r="H27" s="8" t="s">
        <v>3731</v>
      </c>
      <c r="I27" s="8">
        <v>17</v>
      </c>
      <c r="J27" s="9">
        <v>0.02922453703703704</v>
      </c>
      <c r="K27" s="8"/>
      <c r="L27" s="8"/>
      <c r="M27">
        <v>1</v>
      </c>
      <c r="N27">
        <f t="shared" si="0"/>
        <v>32</v>
      </c>
    </row>
    <row r="28" spans="1:14" ht="12.75">
      <c r="A28" s="8">
        <v>23</v>
      </c>
      <c r="B28" s="8">
        <v>258</v>
      </c>
      <c r="C28" s="8" t="s">
        <v>3799</v>
      </c>
      <c r="D28" s="8" t="s">
        <v>3800</v>
      </c>
      <c r="E28" s="8" t="s">
        <v>3713</v>
      </c>
      <c r="F28" s="8" t="s">
        <v>3801</v>
      </c>
      <c r="G28" s="8" t="s">
        <v>3802</v>
      </c>
      <c r="H28" s="8" t="s">
        <v>3731</v>
      </c>
      <c r="I28" s="8">
        <v>15</v>
      </c>
      <c r="J28" s="9">
        <v>0.02880787037037037</v>
      </c>
      <c r="K28" s="8"/>
      <c r="L28" s="8"/>
      <c r="M28">
        <v>1</v>
      </c>
      <c r="N28">
        <f t="shared" si="0"/>
        <v>35</v>
      </c>
    </row>
    <row r="29" spans="1:14" ht="12.75">
      <c r="A29" s="13">
        <v>24</v>
      </c>
      <c r="B29" s="10">
        <v>322</v>
      </c>
      <c r="C29" s="10" t="s">
        <v>3803</v>
      </c>
      <c r="D29" s="10" t="s">
        <v>3804</v>
      </c>
      <c r="E29" s="10" t="s">
        <v>3713</v>
      </c>
      <c r="F29" s="10" t="s">
        <v>3805</v>
      </c>
      <c r="G29" s="10" t="s">
        <v>3806</v>
      </c>
      <c r="H29" s="10" t="s">
        <v>3807</v>
      </c>
      <c r="I29" s="10">
        <v>3</v>
      </c>
      <c r="J29" s="11">
        <v>0.035104166666666665</v>
      </c>
      <c r="K29" s="10"/>
      <c r="L29" s="10"/>
      <c r="M29" s="12">
        <v>1</v>
      </c>
      <c r="N29">
        <f t="shared" si="0"/>
        <v>43</v>
      </c>
    </row>
    <row r="30" spans="1:14" ht="12.75">
      <c r="A30" s="8">
        <v>25</v>
      </c>
      <c r="B30" s="8">
        <v>272</v>
      </c>
      <c r="C30" s="8" t="s">
        <v>3808</v>
      </c>
      <c r="D30" s="8" t="s">
        <v>3728</v>
      </c>
      <c r="E30" s="8" t="s">
        <v>3713</v>
      </c>
      <c r="F30" s="8" t="s">
        <v>3762</v>
      </c>
      <c r="G30" s="8" t="s">
        <v>3802</v>
      </c>
      <c r="H30" s="8" t="s">
        <v>3731</v>
      </c>
      <c r="I30" s="8">
        <v>30</v>
      </c>
      <c r="J30" s="9">
        <v>0.032233796296296295</v>
      </c>
      <c r="K30" s="8"/>
      <c r="L30" s="8"/>
      <c r="M30">
        <v>1</v>
      </c>
      <c r="N30">
        <f t="shared" si="0"/>
        <v>35</v>
      </c>
    </row>
    <row r="31" spans="1:14" ht="12.75">
      <c r="A31" s="8">
        <v>26</v>
      </c>
      <c r="B31" s="8">
        <v>162</v>
      </c>
      <c r="C31" s="8" t="s">
        <v>3808</v>
      </c>
      <c r="D31" s="8" t="s">
        <v>3809</v>
      </c>
      <c r="E31" s="8" t="s">
        <v>3713</v>
      </c>
      <c r="F31" s="8" t="s">
        <v>3810</v>
      </c>
      <c r="G31" s="8" t="s">
        <v>3772</v>
      </c>
      <c r="H31" s="8" t="s">
        <v>3716</v>
      </c>
      <c r="I31" s="8">
        <v>22</v>
      </c>
      <c r="J31" s="9">
        <v>0.03224537037037037</v>
      </c>
      <c r="K31" s="8"/>
      <c r="L31" s="8"/>
      <c r="M31">
        <v>1</v>
      </c>
      <c r="N31">
        <f t="shared" si="0"/>
        <v>57</v>
      </c>
    </row>
    <row r="32" spans="1:14" ht="12.75">
      <c r="A32" s="8">
        <v>27</v>
      </c>
      <c r="B32" s="10">
        <v>198</v>
      </c>
      <c r="C32" s="10" t="s">
        <v>3811</v>
      </c>
      <c r="D32" s="10" t="s">
        <v>3812</v>
      </c>
      <c r="E32" s="10" t="s">
        <v>3713</v>
      </c>
      <c r="F32" s="10" t="s">
        <v>3813</v>
      </c>
      <c r="G32" s="10" t="s">
        <v>3814</v>
      </c>
      <c r="H32" s="10" t="s">
        <v>3726</v>
      </c>
      <c r="I32" s="10">
        <v>11</v>
      </c>
      <c r="J32" s="11">
        <v>0.03657407407407407</v>
      </c>
      <c r="K32" s="10"/>
      <c r="L32" s="10"/>
      <c r="M32" s="12">
        <v>1</v>
      </c>
      <c r="N32">
        <f t="shared" si="0"/>
        <v>15</v>
      </c>
    </row>
    <row r="33" spans="1:14" ht="12.75">
      <c r="A33" s="8">
        <v>28</v>
      </c>
      <c r="B33" s="8">
        <v>254</v>
      </c>
      <c r="C33" s="8" t="s">
        <v>3815</v>
      </c>
      <c r="D33" s="8" t="s">
        <v>3774</v>
      </c>
      <c r="E33" s="8" t="s">
        <v>3713</v>
      </c>
      <c r="F33" s="8" t="s">
        <v>3816</v>
      </c>
      <c r="G33" s="8" t="s">
        <v>3735</v>
      </c>
      <c r="H33" s="8" t="s">
        <v>3736</v>
      </c>
      <c r="I33" s="8">
        <v>11</v>
      </c>
      <c r="J33" s="9">
        <v>0.03284722222222222</v>
      </c>
      <c r="K33" s="8"/>
      <c r="L33" s="8"/>
      <c r="M33">
        <v>1</v>
      </c>
      <c r="N33">
        <f t="shared" si="0"/>
        <v>17</v>
      </c>
    </row>
    <row r="34" spans="1:14" ht="12.75">
      <c r="A34" s="8">
        <v>29</v>
      </c>
      <c r="B34" s="8">
        <v>365</v>
      </c>
      <c r="C34" s="8" t="s">
        <v>3817</v>
      </c>
      <c r="D34" s="8" t="s">
        <v>3818</v>
      </c>
      <c r="E34" s="8" t="s">
        <v>3713</v>
      </c>
      <c r="F34" s="8" t="s">
        <v>3819</v>
      </c>
      <c r="G34" s="8" t="s">
        <v>3820</v>
      </c>
      <c r="H34" s="8" t="s">
        <v>3747</v>
      </c>
      <c r="I34" s="8">
        <v>5</v>
      </c>
      <c r="J34" s="9">
        <v>0.02621527777777778</v>
      </c>
      <c r="K34" s="8"/>
      <c r="L34" s="8"/>
      <c r="M34">
        <v>1</v>
      </c>
      <c r="N34">
        <f t="shared" si="0"/>
        <v>41</v>
      </c>
    </row>
    <row r="35" spans="1:14" ht="12.75">
      <c r="A35" s="8">
        <v>30</v>
      </c>
      <c r="B35" s="8">
        <v>252</v>
      </c>
      <c r="C35" s="8" t="s">
        <v>3821</v>
      </c>
      <c r="D35" s="8" t="s">
        <v>3744</v>
      </c>
      <c r="E35" s="8" t="s">
        <v>3713</v>
      </c>
      <c r="F35" s="8" t="s">
        <v>3822</v>
      </c>
      <c r="G35" s="8" t="s">
        <v>3787</v>
      </c>
      <c r="H35" s="8" t="s">
        <v>3747</v>
      </c>
      <c r="I35" s="8">
        <v>54</v>
      </c>
      <c r="J35" s="9">
        <v>0.03459490740740741</v>
      </c>
      <c r="K35" s="8"/>
      <c r="L35" s="8"/>
      <c r="M35">
        <v>1</v>
      </c>
      <c r="N35">
        <f t="shared" si="0"/>
        <v>45</v>
      </c>
    </row>
    <row r="36" spans="1:14" ht="12.75">
      <c r="A36" s="13">
        <v>31</v>
      </c>
      <c r="B36" s="8">
        <v>156</v>
      </c>
      <c r="C36" s="8" t="s">
        <v>3823</v>
      </c>
      <c r="D36" s="8" t="s">
        <v>3824</v>
      </c>
      <c r="E36" s="8" t="s">
        <v>3713</v>
      </c>
      <c r="F36" s="8" t="s">
        <v>3825</v>
      </c>
      <c r="G36" s="8" t="s">
        <v>3763</v>
      </c>
      <c r="H36" s="8" t="s">
        <v>3716</v>
      </c>
      <c r="I36" s="8">
        <v>24</v>
      </c>
      <c r="J36" s="9">
        <v>0.03259259259259259</v>
      </c>
      <c r="K36" s="8"/>
      <c r="L36" s="8"/>
      <c r="M36">
        <v>1</v>
      </c>
      <c r="N36">
        <f t="shared" si="0"/>
        <v>54</v>
      </c>
    </row>
    <row r="37" spans="1:14" ht="12.75">
      <c r="A37" s="8">
        <v>32</v>
      </c>
      <c r="B37" s="8">
        <v>341</v>
      </c>
      <c r="C37" s="8" t="s">
        <v>3826</v>
      </c>
      <c r="D37" s="8" t="s">
        <v>3733</v>
      </c>
      <c r="E37" s="8" t="s">
        <v>3713</v>
      </c>
      <c r="F37" s="8" t="s">
        <v>3827</v>
      </c>
      <c r="G37" s="8" t="s">
        <v>3730</v>
      </c>
      <c r="H37" s="8" t="s">
        <v>3731</v>
      </c>
      <c r="I37" s="8">
        <v>14</v>
      </c>
      <c r="J37" s="9">
        <v>0.028784722222222222</v>
      </c>
      <c r="K37" s="8"/>
      <c r="L37" s="8"/>
      <c r="M37">
        <v>1</v>
      </c>
      <c r="N37">
        <f t="shared" si="0"/>
        <v>30</v>
      </c>
    </row>
    <row r="38" spans="1:14" ht="12.75">
      <c r="A38" s="8">
        <v>33</v>
      </c>
      <c r="B38" s="10">
        <v>351</v>
      </c>
      <c r="C38" s="10" t="s">
        <v>3828</v>
      </c>
      <c r="D38" s="10" t="s">
        <v>3738</v>
      </c>
      <c r="E38" s="10" t="s">
        <v>3713</v>
      </c>
      <c r="F38" s="10" t="s">
        <v>3829</v>
      </c>
      <c r="G38" s="10" t="s">
        <v>3830</v>
      </c>
      <c r="H38" s="10" t="s">
        <v>3726</v>
      </c>
      <c r="I38" s="10">
        <v>9</v>
      </c>
      <c r="J38" s="11">
        <v>0.03630787037037037</v>
      </c>
      <c r="K38" s="10"/>
      <c r="L38" s="10"/>
      <c r="M38" s="12">
        <v>1</v>
      </c>
      <c r="N38">
        <f t="shared" si="0"/>
        <v>33</v>
      </c>
    </row>
    <row r="39" spans="1:14" ht="12.75">
      <c r="A39" s="8">
        <v>34</v>
      </c>
      <c r="B39" s="8">
        <v>267</v>
      </c>
      <c r="C39" s="8" t="s">
        <v>3831</v>
      </c>
      <c r="D39" s="8" t="s">
        <v>3832</v>
      </c>
      <c r="E39" s="8" t="s">
        <v>3713</v>
      </c>
      <c r="F39" s="8" t="s">
        <v>3829</v>
      </c>
      <c r="G39" s="8" t="s">
        <v>3746</v>
      </c>
      <c r="H39" s="8" t="s">
        <v>3747</v>
      </c>
      <c r="I39" s="8">
        <v>31</v>
      </c>
      <c r="J39" s="9">
        <v>0.030694444444444444</v>
      </c>
      <c r="K39" s="8"/>
      <c r="L39" s="8"/>
      <c r="M39">
        <v>1</v>
      </c>
      <c r="N39">
        <f t="shared" si="0"/>
        <v>42</v>
      </c>
    </row>
    <row r="40" spans="1:14" ht="12.75">
      <c r="A40" s="8">
        <v>35</v>
      </c>
      <c r="B40" s="8">
        <v>285</v>
      </c>
      <c r="C40" s="8" t="s">
        <v>3833</v>
      </c>
      <c r="D40" s="8" t="s">
        <v>3733</v>
      </c>
      <c r="E40" s="8" t="s">
        <v>3713</v>
      </c>
      <c r="F40" s="8" t="s">
        <v>3834</v>
      </c>
      <c r="G40" s="8" t="s">
        <v>3798</v>
      </c>
      <c r="H40" s="8" t="s">
        <v>3731</v>
      </c>
      <c r="I40" s="8">
        <v>44</v>
      </c>
      <c r="J40" s="9">
        <v>0.036006944444444446</v>
      </c>
      <c r="K40" s="8"/>
      <c r="L40" s="8"/>
      <c r="M40">
        <v>1</v>
      </c>
      <c r="N40">
        <f t="shared" si="0"/>
        <v>32</v>
      </c>
    </row>
    <row r="41" spans="1:14" ht="12.75">
      <c r="A41" s="8">
        <v>36</v>
      </c>
      <c r="B41" s="8">
        <v>187</v>
      </c>
      <c r="C41" s="8" t="s">
        <v>3835</v>
      </c>
      <c r="D41" s="8" t="s">
        <v>3836</v>
      </c>
      <c r="E41" s="8" t="s">
        <v>3713</v>
      </c>
      <c r="F41" s="8" t="s">
        <v>3837</v>
      </c>
      <c r="G41" s="8" t="s">
        <v>3787</v>
      </c>
      <c r="H41" s="8" t="s">
        <v>3747</v>
      </c>
      <c r="I41" s="8">
        <v>6</v>
      </c>
      <c r="J41" s="9">
        <v>0.026319444444444444</v>
      </c>
      <c r="K41" s="8"/>
      <c r="L41" s="8"/>
      <c r="M41">
        <v>1</v>
      </c>
      <c r="N41">
        <f t="shared" si="0"/>
        <v>45</v>
      </c>
    </row>
    <row r="42" spans="1:14" ht="12.75">
      <c r="A42" s="8">
        <v>37</v>
      </c>
      <c r="B42" s="8">
        <v>315</v>
      </c>
      <c r="C42" s="8" t="s">
        <v>3838</v>
      </c>
      <c r="D42" s="8" t="s">
        <v>3800</v>
      </c>
      <c r="E42" s="8" t="s">
        <v>3713</v>
      </c>
      <c r="F42" s="8" t="s">
        <v>3839</v>
      </c>
      <c r="G42" s="8" t="s">
        <v>3840</v>
      </c>
      <c r="H42" s="8" t="s">
        <v>3721</v>
      </c>
      <c r="I42" s="8">
        <v>18</v>
      </c>
      <c r="J42" s="9">
        <v>0.030625</v>
      </c>
      <c r="K42" s="8"/>
      <c r="L42" s="8"/>
      <c r="M42">
        <v>1</v>
      </c>
      <c r="N42">
        <f t="shared" si="0"/>
        <v>26</v>
      </c>
    </row>
    <row r="43" spans="1:14" ht="12.75">
      <c r="A43" s="8">
        <v>38</v>
      </c>
      <c r="B43" s="8">
        <v>316</v>
      </c>
      <c r="C43" s="8" t="s">
        <v>3841</v>
      </c>
      <c r="D43" s="8" t="s">
        <v>3842</v>
      </c>
      <c r="E43" s="8" t="s">
        <v>3713</v>
      </c>
      <c r="F43" s="8" t="s">
        <v>3843</v>
      </c>
      <c r="G43" s="8" t="s">
        <v>3751</v>
      </c>
      <c r="H43" s="8" t="s">
        <v>3716</v>
      </c>
      <c r="I43" s="8">
        <v>11</v>
      </c>
      <c r="J43" s="9">
        <v>0.029050925925925924</v>
      </c>
      <c r="K43" s="8"/>
      <c r="L43" s="8"/>
      <c r="M43">
        <v>1</v>
      </c>
      <c r="N43">
        <f t="shared" si="0"/>
        <v>51</v>
      </c>
    </row>
    <row r="44" spans="1:14" ht="12.75">
      <c r="A44" s="8">
        <v>39</v>
      </c>
      <c r="B44" s="8">
        <v>380</v>
      </c>
      <c r="C44" s="8" t="s">
        <v>3844</v>
      </c>
      <c r="D44" s="8" t="s">
        <v>3845</v>
      </c>
      <c r="E44" s="8" t="s">
        <v>3713</v>
      </c>
      <c r="F44" s="8" t="s">
        <v>3801</v>
      </c>
      <c r="G44" s="8" t="s">
        <v>3806</v>
      </c>
      <c r="H44" s="8" t="s">
        <v>3747</v>
      </c>
      <c r="I44" s="8">
        <v>52</v>
      </c>
      <c r="J44" s="9">
        <v>0.03363425925925926</v>
      </c>
      <c r="K44" s="8"/>
      <c r="L44" s="8"/>
      <c r="M44">
        <v>1</v>
      </c>
      <c r="N44">
        <f t="shared" si="0"/>
        <v>43</v>
      </c>
    </row>
    <row r="45" spans="1:14" ht="12.75">
      <c r="A45" s="8">
        <v>40</v>
      </c>
      <c r="B45" s="8">
        <v>353</v>
      </c>
      <c r="C45" s="8" t="s">
        <v>3846</v>
      </c>
      <c r="D45" s="8" t="s">
        <v>3785</v>
      </c>
      <c r="E45" s="8" t="s">
        <v>3713</v>
      </c>
      <c r="F45" s="8" t="s">
        <v>3847</v>
      </c>
      <c r="G45" s="8" t="s">
        <v>3848</v>
      </c>
      <c r="H45" s="8" t="s">
        <v>3721</v>
      </c>
      <c r="I45" s="8">
        <v>8</v>
      </c>
      <c r="J45" s="9">
        <v>0.027881944444444445</v>
      </c>
      <c r="K45" s="8"/>
      <c r="L45" s="8"/>
      <c r="M45">
        <v>1</v>
      </c>
      <c r="N45">
        <f t="shared" si="0"/>
        <v>25</v>
      </c>
    </row>
    <row r="46" spans="1:14" ht="12.75">
      <c r="A46" s="13">
        <v>41</v>
      </c>
      <c r="B46" s="8">
        <v>332</v>
      </c>
      <c r="C46" s="8" t="s">
        <v>3849</v>
      </c>
      <c r="D46" s="8" t="s">
        <v>3850</v>
      </c>
      <c r="E46" s="8" t="s">
        <v>3713</v>
      </c>
      <c r="F46" s="8" t="s">
        <v>3734</v>
      </c>
      <c r="G46" s="8" t="s">
        <v>3820</v>
      </c>
      <c r="H46" s="8" t="s">
        <v>3747</v>
      </c>
      <c r="I46" s="8">
        <v>21</v>
      </c>
      <c r="J46" s="9">
        <v>0.029363425925925925</v>
      </c>
      <c r="K46" s="8"/>
      <c r="L46" s="8"/>
      <c r="M46">
        <v>1</v>
      </c>
      <c r="N46">
        <f t="shared" si="0"/>
        <v>41</v>
      </c>
    </row>
    <row r="47" spans="1:14" ht="12.75">
      <c r="A47" s="8">
        <v>42</v>
      </c>
      <c r="B47" s="8">
        <v>261</v>
      </c>
      <c r="C47" s="8" t="s">
        <v>3851</v>
      </c>
      <c r="D47" s="8" t="s">
        <v>3852</v>
      </c>
      <c r="E47" s="8" t="s">
        <v>3713</v>
      </c>
      <c r="F47" s="8" t="s">
        <v>3754</v>
      </c>
      <c r="G47" s="8" t="s">
        <v>3792</v>
      </c>
      <c r="H47" s="8" t="s">
        <v>3716</v>
      </c>
      <c r="I47" s="8">
        <v>17</v>
      </c>
      <c r="J47" s="9">
        <v>0.031122685185185184</v>
      </c>
      <c r="K47" s="8"/>
      <c r="L47" s="8"/>
      <c r="M47">
        <v>1</v>
      </c>
      <c r="N47">
        <f t="shared" si="0"/>
        <v>58</v>
      </c>
    </row>
    <row r="48" spans="1:14" s="12" customFormat="1" ht="12.75">
      <c r="A48" s="16">
        <v>43</v>
      </c>
      <c r="B48" s="8">
        <v>350</v>
      </c>
      <c r="C48" s="8" t="s">
        <v>3853</v>
      </c>
      <c r="D48" s="8" t="s">
        <v>3809</v>
      </c>
      <c r="E48" s="8" t="s">
        <v>3713</v>
      </c>
      <c r="F48" s="8" t="s">
        <v>3837</v>
      </c>
      <c r="G48" s="8" t="s">
        <v>3787</v>
      </c>
      <c r="H48" s="8" t="s">
        <v>3747</v>
      </c>
      <c r="I48" s="8">
        <v>23</v>
      </c>
      <c r="J48" s="9">
        <v>0.029930555555555554</v>
      </c>
      <c r="K48" s="8"/>
      <c r="L48" s="8"/>
      <c r="M48">
        <v>1</v>
      </c>
      <c r="N48">
        <f t="shared" si="0"/>
        <v>45</v>
      </c>
    </row>
    <row r="49" spans="1:14" ht="12.75">
      <c r="A49" s="13">
        <v>44</v>
      </c>
      <c r="B49" s="8">
        <v>237</v>
      </c>
      <c r="C49" s="8" t="s">
        <v>3854</v>
      </c>
      <c r="D49" s="8" t="s">
        <v>3809</v>
      </c>
      <c r="E49" s="8" t="s">
        <v>3713</v>
      </c>
      <c r="F49" s="8" t="s">
        <v>3855</v>
      </c>
      <c r="G49" s="8" t="s">
        <v>3772</v>
      </c>
      <c r="H49" s="8" t="s">
        <v>3716</v>
      </c>
      <c r="I49" s="8">
        <v>14</v>
      </c>
      <c r="J49" s="9">
        <v>0.029861111111111113</v>
      </c>
      <c r="K49" s="8"/>
      <c r="L49" s="8"/>
      <c r="M49">
        <v>1</v>
      </c>
      <c r="N49">
        <f t="shared" si="0"/>
        <v>57</v>
      </c>
    </row>
    <row r="50" spans="1:14" ht="12.75">
      <c r="A50" s="13">
        <v>45</v>
      </c>
      <c r="B50" s="8">
        <v>159</v>
      </c>
      <c r="C50" s="8" t="s">
        <v>3856</v>
      </c>
      <c r="D50" s="8" t="s">
        <v>3857</v>
      </c>
      <c r="E50" s="8" t="s">
        <v>3713</v>
      </c>
      <c r="F50" s="8" t="s">
        <v>3858</v>
      </c>
      <c r="G50" s="8" t="s">
        <v>3806</v>
      </c>
      <c r="H50" s="8" t="s">
        <v>3747</v>
      </c>
      <c r="I50" s="8">
        <v>10</v>
      </c>
      <c r="J50" s="9">
        <v>0.02693287037037037</v>
      </c>
      <c r="K50" s="8"/>
      <c r="L50" s="8"/>
      <c r="M50">
        <v>1</v>
      </c>
      <c r="N50">
        <f t="shared" si="0"/>
        <v>43</v>
      </c>
    </row>
    <row r="51" spans="1:14" ht="12.75">
      <c r="A51" s="8">
        <v>46</v>
      </c>
      <c r="B51" s="8">
        <v>360</v>
      </c>
      <c r="C51" s="8" t="s">
        <v>3859</v>
      </c>
      <c r="D51" s="8" t="s">
        <v>3794</v>
      </c>
      <c r="E51" s="8" t="s">
        <v>3713</v>
      </c>
      <c r="F51" s="8" t="s">
        <v>3860</v>
      </c>
      <c r="G51" s="8" t="s">
        <v>3861</v>
      </c>
      <c r="H51" s="8" t="s">
        <v>3747</v>
      </c>
      <c r="I51" s="8">
        <v>51</v>
      </c>
      <c r="J51" s="9">
        <v>0.03333333333333333</v>
      </c>
      <c r="K51" s="8"/>
      <c r="L51" s="8"/>
      <c r="M51">
        <v>1</v>
      </c>
      <c r="N51">
        <f t="shared" si="0"/>
        <v>40</v>
      </c>
    </row>
    <row r="52" spans="1:14" ht="12.75">
      <c r="A52" s="8">
        <v>47</v>
      </c>
      <c r="B52" s="8">
        <v>367</v>
      </c>
      <c r="C52" s="8" t="s">
        <v>3862</v>
      </c>
      <c r="D52" s="8" t="s">
        <v>3770</v>
      </c>
      <c r="E52" s="8" t="s">
        <v>3713</v>
      </c>
      <c r="F52" s="8" t="s">
        <v>3801</v>
      </c>
      <c r="G52" s="8" t="s">
        <v>3746</v>
      </c>
      <c r="H52" s="8" t="s">
        <v>3747</v>
      </c>
      <c r="I52" s="8">
        <v>39</v>
      </c>
      <c r="J52" s="9">
        <v>0.031377314814814816</v>
      </c>
      <c r="K52" s="8"/>
      <c r="L52" s="8"/>
      <c r="M52">
        <v>1</v>
      </c>
      <c r="N52">
        <f t="shared" si="0"/>
        <v>42</v>
      </c>
    </row>
    <row r="53" spans="1:14" ht="12.75">
      <c r="A53" s="8">
        <v>48</v>
      </c>
      <c r="B53" s="8">
        <v>158</v>
      </c>
      <c r="C53" s="8" t="s">
        <v>3863</v>
      </c>
      <c r="D53" s="8" t="s">
        <v>3778</v>
      </c>
      <c r="E53" s="8" t="s">
        <v>3713</v>
      </c>
      <c r="F53" s="8" t="s">
        <v>3864</v>
      </c>
      <c r="G53" s="8" t="s">
        <v>3802</v>
      </c>
      <c r="H53" s="8" t="s">
        <v>3731</v>
      </c>
      <c r="I53" s="8">
        <v>25</v>
      </c>
      <c r="J53" s="9">
        <v>0.030613425925925926</v>
      </c>
      <c r="K53" s="8"/>
      <c r="L53" s="8"/>
      <c r="M53">
        <v>1</v>
      </c>
      <c r="N53">
        <f t="shared" si="0"/>
        <v>35</v>
      </c>
    </row>
    <row r="54" spans="1:14" ht="12.75">
      <c r="A54" s="8">
        <v>49</v>
      </c>
      <c r="B54" s="8">
        <v>288</v>
      </c>
      <c r="C54" s="8" t="s">
        <v>0</v>
      </c>
      <c r="D54" s="8" t="s">
        <v>1</v>
      </c>
      <c r="E54" s="8" t="s">
        <v>3713</v>
      </c>
      <c r="F54" s="8" t="s">
        <v>2</v>
      </c>
      <c r="G54" s="8" t="s">
        <v>3</v>
      </c>
      <c r="H54" s="8" t="s">
        <v>4</v>
      </c>
      <c r="I54" s="8">
        <v>2</v>
      </c>
      <c r="J54" s="9">
        <v>0.032546296296296295</v>
      </c>
      <c r="K54" s="8"/>
      <c r="L54" s="8"/>
      <c r="M54">
        <v>1</v>
      </c>
      <c r="N54">
        <f t="shared" si="0"/>
        <v>61</v>
      </c>
    </row>
    <row r="55" spans="1:14" ht="12.75">
      <c r="A55" s="13">
        <v>50</v>
      </c>
      <c r="B55" s="8">
        <v>381</v>
      </c>
      <c r="C55" s="8" t="s">
        <v>5</v>
      </c>
      <c r="D55" s="8" t="s">
        <v>3852</v>
      </c>
      <c r="E55" s="8" t="s">
        <v>3713</v>
      </c>
      <c r="F55" s="8" t="s">
        <v>6</v>
      </c>
      <c r="G55" s="8" t="s">
        <v>3740</v>
      </c>
      <c r="H55" s="8" t="s">
        <v>3721</v>
      </c>
      <c r="I55" s="8">
        <v>10</v>
      </c>
      <c r="J55" s="9">
        <v>0.028657407407407406</v>
      </c>
      <c r="K55" s="8"/>
      <c r="L55" s="8"/>
      <c r="M55">
        <v>1</v>
      </c>
      <c r="N55">
        <f t="shared" si="0"/>
        <v>27</v>
      </c>
    </row>
    <row r="56" spans="1:14" ht="12.75">
      <c r="A56" s="8">
        <v>51</v>
      </c>
      <c r="B56" s="8">
        <v>312</v>
      </c>
      <c r="C56" s="8" t="s">
        <v>7</v>
      </c>
      <c r="D56" s="8" t="s">
        <v>8</v>
      </c>
      <c r="E56" s="8" t="s">
        <v>3713</v>
      </c>
      <c r="F56" s="8" t="s">
        <v>3864</v>
      </c>
      <c r="G56" s="8" t="s">
        <v>3</v>
      </c>
      <c r="H56" s="8" t="s">
        <v>4</v>
      </c>
      <c r="I56" s="8">
        <v>5</v>
      </c>
      <c r="J56" s="9">
        <v>0.03321759259259259</v>
      </c>
      <c r="K56" s="8"/>
      <c r="L56" s="8"/>
      <c r="M56">
        <v>1</v>
      </c>
      <c r="N56">
        <f t="shared" si="0"/>
        <v>61</v>
      </c>
    </row>
    <row r="57" spans="1:14" ht="12.75">
      <c r="A57" s="8">
        <v>52</v>
      </c>
      <c r="B57" s="10">
        <v>313</v>
      </c>
      <c r="C57" s="10" t="s">
        <v>7</v>
      </c>
      <c r="D57" s="10" t="s">
        <v>9</v>
      </c>
      <c r="E57" s="10" t="s">
        <v>3713</v>
      </c>
      <c r="F57" s="10" t="s">
        <v>3864</v>
      </c>
      <c r="G57" s="10" t="s">
        <v>3772</v>
      </c>
      <c r="H57" s="10" t="s">
        <v>10</v>
      </c>
      <c r="I57" s="10">
        <v>1</v>
      </c>
      <c r="J57" s="11">
        <v>0.04038194444444444</v>
      </c>
      <c r="K57" s="10"/>
      <c r="L57" s="10"/>
      <c r="M57" s="12">
        <v>1</v>
      </c>
      <c r="N57">
        <f t="shared" si="0"/>
        <v>57</v>
      </c>
    </row>
    <row r="58" spans="1:14" ht="12.75">
      <c r="A58" s="8">
        <v>53</v>
      </c>
      <c r="B58" s="8">
        <v>169</v>
      </c>
      <c r="C58" s="8" t="s">
        <v>11</v>
      </c>
      <c r="D58" s="8" t="s">
        <v>12</v>
      </c>
      <c r="E58" s="8" t="s">
        <v>3713</v>
      </c>
      <c r="F58" s="8" t="s">
        <v>13</v>
      </c>
      <c r="G58" s="8" t="s">
        <v>14</v>
      </c>
      <c r="H58" s="8" t="s">
        <v>4</v>
      </c>
      <c r="I58" s="8">
        <v>14</v>
      </c>
      <c r="J58" s="9">
        <v>0.03789351851851852</v>
      </c>
      <c r="K58" s="8"/>
      <c r="L58" s="8"/>
      <c r="M58">
        <v>1</v>
      </c>
      <c r="N58">
        <f t="shared" si="0"/>
        <v>60</v>
      </c>
    </row>
    <row r="59" spans="1:14" ht="12.75">
      <c r="A59" s="8">
        <v>54</v>
      </c>
      <c r="B59" s="13">
        <v>323</v>
      </c>
      <c r="C59" s="13" t="s">
        <v>15</v>
      </c>
      <c r="D59" s="13" t="s">
        <v>16</v>
      </c>
      <c r="E59" s="13" t="s">
        <v>3713</v>
      </c>
      <c r="F59" s="13" t="s">
        <v>3729</v>
      </c>
      <c r="G59" s="13" t="s">
        <v>3735</v>
      </c>
      <c r="H59" s="13" t="s">
        <v>3736</v>
      </c>
      <c r="I59" s="13">
        <v>17</v>
      </c>
      <c r="J59" s="14">
        <v>0.039050925925925926</v>
      </c>
      <c r="K59" s="13"/>
      <c r="L59" s="13"/>
      <c r="M59" s="15">
        <v>1</v>
      </c>
      <c r="N59" s="15">
        <f t="shared" si="0"/>
        <v>17</v>
      </c>
    </row>
    <row r="60" spans="1:14" ht="12.75">
      <c r="A60" s="8">
        <v>55</v>
      </c>
      <c r="B60" s="8">
        <v>306</v>
      </c>
      <c r="C60" s="8" t="s">
        <v>17</v>
      </c>
      <c r="D60" s="8" t="s">
        <v>18</v>
      </c>
      <c r="E60" s="8" t="s">
        <v>3713</v>
      </c>
      <c r="F60" s="8" t="s">
        <v>3758</v>
      </c>
      <c r="G60" s="8" t="s">
        <v>19</v>
      </c>
      <c r="H60" s="8" t="s">
        <v>3731</v>
      </c>
      <c r="I60" s="8">
        <v>26</v>
      </c>
      <c r="J60" s="9">
        <v>0.030648148148148147</v>
      </c>
      <c r="K60" s="8"/>
      <c r="L60" s="8"/>
      <c r="M60">
        <v>1</v>
      </c>
      <c r="N60">
        <f t="shared" si="0"/>
        <v>31</v>
      </c>
    </row>
    <row r="61" spans="1:14" ht="12.75">
      <c r="A61" s="8">
        <v>56</v>
      </c>
      <c r="B61" s="8">
        <v>228</v>
      </c>
      <c r="C61" s="8" t="s">
        <v>20</v>
      </c>
      <c r="D61" s="8" t="s">
        <v>3744</v>
      </c>
      <c r="E61" s="8" t="s">
        <v>3713</v>
      </c>
      <c r="F61" s="8" t="s">
        <v>21</v>
      </c>
      <c r="G61" s="8" t="s">
        <v>22</v>
      </c>
      <c r="H61" s="8" t="s">
        <v>3731</v>
      </c>
      <c r="I61" s="8">
        <v>33</v>
      </c>
      <c r="J61" s="9">
        <v>0.0330787037037037</v>
      </c>
      <c r="K61" s="8"/>
      <c r="L61" s="8"/>
      <c r="M61">
        <v>1</v>
      </c>
      <c r="N61">
        <f t="shared" si="0"/>
        <v>39</v>
      </c>
    </row>
    <row r="62" spans="1:14" ht="12.75">
      <c r="A62" s="8">
        <v>57</v>
      </c>
      <c r="B62" s="8">
        <v>270</v>
      </c>
      <c r="C62" s="8" t="s">
        <v>23</v>
      </c>
      <c r="D62" s="8" t="s">
        <v>3800</v>
      </c>
      <c r="E62" s="8" t="s">
        <v>3713</v>
      </c>
      <c r="F62" s="8" t="s">
        <v>24</v>
      </c>
      <c r="G62" s="8" t="s">
        <v>25</v>
      </c>
      <c r="H62" s="8" t="s">
        <v>3747</v>
      </c>
      <c r="I62" s="8">
        <v>8</v>
      </c>
      <c r="J62" s="9">
        <v>0.02642361111111111</v>
      </c>
      <c r="K62" s="8"/>
      <c r="L62" s="8"/>
      <c r="M62">
        <v>1</v>
      </c>
      <c r="N62">
        <f t="shared" si="0"/>
        <v>47</v>
      </c>
    </row>
    <row r="63" spans="1:14" ht="12.75">
      <c r="A63" s="13">
        <v>58</v>
      </c>
      <c r="B63" s="8">
        <v>391</v>
      </c>
      <c r="C63" s="8" t="s">
        <v>26</v>
      </c>
      <c r="D63" s="8" t="s">
        <v>27</v>
      </c>
      <c r="E63" s="8" t="s">
        <v>3713</v>
      </c>
      <c r="F63" s="8" t="s">
        <v>3829</v>
      </c>
      <c r="G63" s="8" t="s">
        <v>3861</v>
      </c>
      <c r="H63" s="8" t="s">
        <v>3747</v>
      </c>
      <c r="I63" s="8">
        <v>11</v>
      </c>
      <c r="J63" s="9">
        <v>0.027025462962962963</v>
      </c>
      <c r="K63" s="8"/>
      <c r="L63" s="8"/>
      <c r="M63">
        <v>1</v>
      </c>
      <c r="N63">
        <f t="shared" si="0"/>
        <v>40</v>
      </c>
    </row>
    <row r="64" spans="1:14" ht="12.75">
      <c r="A64" s="8">
        <v>59</v>
      </c>
      <c r="B64" s="8">
        <v>203</v>
      </c>
      <c r="C64" s="8" t="s">
        <v>26</v>
      </c>
      <c r="D64" s="8" t="s">
        <v>16</v>
      </c>
      <c r="E64" s="8" t="s">
        <v>3713</v>
      </c>
      <c r="F64" s="8" t="s">
        <v>3813</v>
      </c>
      <c r="G64" s="8" t="s">
        <v>28</v>
      </c>
      <c r="H64" s="8" t="s">
        <v>3736</v>
      </c>
      <c r="I64" s="8">
        <v>13</v>
      </c>
      <c r="J64" s="9">
        <v>0.033171296296296296</v>
      </c>
      <c r="K64" s="8"/>
      <c r="L64" s="8"/>
      <c r="M64">
        <v>1</v>
      </c>
      <c r="N64">
        <f t="shared" si="0"/>
        <v>13</v>
      </c>
    </row>
    <row r="65" spans="1:14" ht="12.75">
      <c r="A65" s="8">
        <v>60</v>
      </c>
      <c r="B65" s="8">
        <v>311</v>
      </c>
      <c r="C65" s="8" t="s">
        <v>29</v>
      </c>
      <c r="D65" s="8" t="s">
        <v>3765</v>
      </c>
      <c r="E65" s="8" t="s">
        <v>3713</v>
      </c>
      <c r="F65" s="8" t="s">
        <v>3864</v>
      </c>
      <c r="G65" s="8" t="s">
        <v>3759</v>
      </c>
      <c r="H65" s="8" t="s">
        <v>3716</v>
      </c>
      <c r="I65" s="8">
        <v>36</v>
      </c>
      <c r="J65" s="9">
        <v>0.036099537037037034</v>
      </c>
      <c r="K65" s="8"/>
      <c r="L65" s="8"/>
      <c r="M65">
        <v>1</v>
      </c>
      <c r="N65">
        <f t="shared" si="0"/>
        <v>53</v>
      </c>
    </row>
    <row r="66" spans="1:14" ht="12.75">
      <c r="A66" s="8">
        <v>61</v>
      </c>
      <c r="B66" s="16">
        <v>324</v>
      </c>
      <c r="C66" s="16" t="s">
        <v>30</v>
      </c>
      <c r="D66" s="16" t="s">
        <v>3812</v>
      </c>
      <c r="E66" s="16" t="s">
        <v>3713</v>
      </c>
      <c r="F66" s="16" t="s">
        <v>3729</v>
      </c>
      <c r="G66" s="16" t="s">
        <v>31</v>
      </c>
      <c r="H66" s="16" t="s">
        <v>3726</v>
      </c>
      <c r="I66" s="16">
        <v>15</v>
      </c>
      <c r="J66" s="17">
        <v>0.03939814814814815</v>
      </c>
      <c r="K66" s="16"/>
      <c r="L66" s="16"/>
      <c r="M66" s="18">
        <v>1</v>
      </c>
      <c r="N66" s="15">
        <f t="shared" si="0"/>
        <v>20</v>
      </c>
    </row>
    <row r="67" spans="1:14" ht="12.75">
      <c r="A67" s="8">
        <v>62</v>
      </c>
      <c r="B67" s="13">
        <v>325</v>
      </c>
      <c r="C67" s="13" t="s">
        <v>32</v>
      </c>
      <c r="D67" s="13" t="s">
        <v>33</v>
      </c>
      <c r="E67" s="13" t="s">
        <v>3713</v>
      </c>
      <c r="F67" s="13" t="s">
        <v>3729</v>
      </c>
      <c r="G67" s="13" t="s">
        <v>34</v>
      </c>
      <c r="H67" s="13" t="s">
        <v>3721</v>
      </c>
      <c r="I67" s="13">
        <v>16</v>
      </c>
      <c r="J67" s="14">
        <v>0.030150462962962962</v>
      </c>
      <c r="K67" s="13"/>
      <c r="L67" s="13"/>
      <c r="M67" s="15">
        <v>1</v>
      </c>
      <c r="N67" s="15">
        <f t="shared" si="0"/>
        <v>24</v>
      </c>
    </row>
    <row r="68" spans="1:14" ht="12.75">
      <c r="A68" s="8">
        <v>63</v>
      </c>
      <c r="B68" s="8">
        <v>217</v>
      </c>
      <c r="C68" s="8" t="s">
        <v>35</v>
      </c>
      <c r="D68" s="8" t="s">
        <v>36</v>
      </c>
      <c r="E68" s="8" t="s">
        <v>3713</v>
      </c>
      <c r="F68" s="8" t="s">
        <v>37</v>
      </c>
      <c r="G68" s="8" t="s">
        <v>19</v>
      </c>
      <c r="H68" s="8" t="s">
        <v>3731</v>
      </c>
      <c r="I68" s="8">
        <v>20</v>
      </c>
      <c r="J68" s="9">
        <v>0.029641203703703704</v>
      </c>
      <c r="K68" s="8"/>
      <c r="L68" s="8"/>
      <c r="M68">
        <v>1</v>
      </c>
      <c r="N68">
        <f t="shared" si="0"/>
        <v>31</v>
      </c>
    </row>
    <row r="69" spans="1:14" s="12" customFormat="1" ht="12.75">
      <c r="A69" s="10">
        <v>64</v>
      </c>
      <c r="B69" s="8">
        <v>318</v>
      </c>
      <c r="C69" s="8" t="s">
        <v>38</v>
      </c>
      <c r="D69" s="8" t="s">
        <v>3770</v>
      </c>
      <c r="E69" s="8" t="s">
        <v>3713</v>
      </c>
      <c r="F69" s="8" t="s">
        <v>39</v>
      </c>
      <c r="G69" s="8" t="s">
        <v>3772</v>
      </c>
      <c r="H69" s="8" t="s">
        <v>3716</v>
      </c>
      <c r="I69" s="8">
        <v>9</v>
      </c>
      <c r="J69" s="9">
        <v>0.028784722222222222</v>
      </c>
      <c r="K69" s="8"/>
      <c r="L69" s="8"/>
      <c r="M69">
        <v>1</v>
      </c>
      <c r="N69">
        <f t="shared" si="0"/>
        <v>57</v>
      </c>
    </row>
    <row r="70" spans="1:14" ht="12.75">
      <c r="A70" s="8">
        <v>65</v>
      </c>
      <c r="B70" s="8">
        <v>340</v>
      </c>
      <c r="C70" s="8" t="s">
        <v>40</v>
      </c>
      <c r="D70" s="8" t="s">
        <v>41</v>
      </c>
      <c r="E70" s="8" t="s">
        <v>3713</v>
      </c>
      <c r="F70" s="8" t="s">
        <v>42</v>
      </c>
      <c r="G70" s="8" t="s">
        <v>43</v>
      </c>
      <c r="H70" s="8" t="s">
        <v>4</v>
      </c>
      <c r="I70" s="8">
        <v>13</v>
      </c>
      <c r="J70" s="9">
        <v>0.03778935185185185</v>
      </c>
      <c r="K70" s="8"/>
      <c r="L70" s="8"/>
      <c r="M70">
        <v>1</v>
      </c>
      <c r="N70">
        <f aca="true" t="shared" si="1" ref="N70:N133">2007-G70</f>
        <v>67</v>
      </c>
    </row>
    <row r="71" spans="1:14" ht="12.75">
      <c r="A71" s="8">
        <v>66</v>
      </c>
      <c r="B71" s="8">
        <v>263</v>
      </c>
      <c r="C71" s="8" t="s">
        <v>44</v>
      </c>
      <c r="D71" s="8" t="s">
        <v>3728</v>
      </c>
      <c r="E71" s="8" t="s">
        <v>3713</v>
      </c>
      <c r="F71" s="8" t="s">
        <v>45</v>
      </c>
      <c r="G71" s="8" t="s">
        <v>46</v>
      </c>
      <c r="H71" s="8" t="s">
        <v>3736</v>
      </c>
      <c r="I71" s="8">
        <v>5</v>
      </c>
      <c r="J71" s="9">
        <v>0.02834490740740741</v>
      </c>
      <c r="K71" s="8"/>
      <c r="L71" s="8"/>
      <c r="M71">
        <v>1</v>
      </c>
      <c r="N71">
        <f t="shared" si="1"/>
        <v>19</v>
      </c>
    </row>
    <row r="72" spans="1:14" ht="12.75">
      <c r="A72" s="8">
        <v>67</v>
      </c>
      <c r="B72" s="8">
        <v>265</v>
      </c>
      <c r="C72" s="8" t="s">
        <v>47</v>
      </c>
      <c r="D72" s="8" t="s">
        <v>48</v>
      </c>
      <c r="E72" s="8" t="s">
        <v>3713</v>
      </c>
      <c r="F72" s="8" t="s">
        <v>49</v>
      </c>
      <c r="G72" s="8" t="s">
        <v>3787</v>
      </c>
      <c r="H72" s="8" t="s">
        <v>3747</v>
      </c>
      <c r="I72" s="8">
        <v>15</v>
      </c>
      <c r="J72" s="9">
        <v>0.027743055555555556</v>
      </c>
      <c r="K72" s="8"/>
      <c r="L72" s="8"/>
      <c r="M72">
        <v>1</v>
      </c>
      <c r="N72">
        <f t="shared" si="1"/>
        <v>45</v>
      </c>
    </row>
    <row r="73" spans="1:14" ht="12.75">
      <c r="A73" s="8">
        <v>68</v>
      </c>
      <c r="B73" s="8">
        <v>386</v>
      </c>
      <c r="C73" s="8" t="s">
        <v>50</v>
      </c>
      <c r="D73" s="8" t="s">
        <v>3809</v>
      </c>
      <c r="E73" s="8" t="s">
        <v>3713</v>
      </c>
      <c r="F73" s="8" t="s">
        <v>51</v>
      </c>
      <c r="G73" s="8" t="s">
        <v>34</v>
      </c>
      <c r="H73" s="8" t="s">
        <v>3721</v>
      </c>
      <c r="I73" s="8">
        <v>6</v>
      </c>
      <c r="J73" s="9">
        <v>0.02712962962962963</v>
      </c>
      <c r="K73" s="8"/>
      <c r="L73" s="8"/>
      <c r="M73">
        <v>1</v>
      </c>
      <c r="N73">
        <f t="shared" si="1"/>
        <v>24</v>
      </c>
    </row>
    <row r="74" spans="1:14" ht="12.75">
      <c r="A74" s="8">
        <v>69</v>
      </c>
      <c r="B74" s="8">
        <v>385</v>
      </c>
      <c r="C74" s="8" t="s">
        <v>52</v>
      </c>
      <c r="D74" s="8" t="s">
        <v>3778</v>
      </c>
      <c r="E74" s="8" t="s">
        <v>3713</v>
      </c>
      <c r="F74" s="8" t="s">
        <v>53</v>
      </c>
      <c r="G74" s="8" t="s">
        <v>54</v>
      </c>
      <c r="H74" s="8" t="s">
        <v>3747</v>
      </c>
      <c r="I74" s="8">
        <v>9</v>
      </c>
      <c r="J74" s="9">
        <v>0.026863425925925926</v>
      </c>
      <c r="K74" s="8"/>
      <c r="L74" s="8"/>
      <c r="M74">
        <v>1</v>
      </c>
      <c r="N74">
        <f t="shared" si="1"/>
        <v>48</v>
      </c>
    </row>
    <row r="75" spans="1:14" ht="12.75">
      <c r="A75" s="8">
        <v>70</v>
      </c>
      <c r="B75" s="8">
        <v>364</v>
      </c>
      <c r="C75" s="8" t="s">
        <v>55</v>
      </c>
      <c r="D75" s="8" t="s">
        <v>3778</v>
      </c>
      <c r="E75" s="8" t="s">
        <v>3713</v>
      </c>
      <c r="F75" s="8" t="s">
        <v>3758</v>
      </c>
      <c r="G75" s="8" t="s">
        <v>19</v>
      </c>
      <c r="H75" s="8" t="s">
        <v>3731</v>
      </c>
      <c r="I75" s="8">
        <v>2</v>
      </c>
      <c r="J75" s="9">
        <v>0.02528935185185185</v>
      </c>
      <c r="K75" s="8"/>
      <c r="L75" s="8"/>
      <c r="M75">
        <v>1</v>
      </c>
      <c r="N75">
        <f t="shared" si="1"/>
        <v>31</v>
      </c>
    </row>
    <row r="76" spans="1:14" ht="12.75">
      <c r="A76" s="13">
        <v>71</v>
      </c>
      <c r="B76" s="8">
        <v>310</v>
      </c>
      <c r="C76" s="8" t="s">
        <v>56</v>
      </c>
      <c r="D76" s="8" t="s">
        <v>57</v>
      </c>
      <c r="E76" s="8" t="s">
        <v>3713</v>
      </c>
      <c r="F76" s="8" t="s">
        <v>3864</v>
      </c>
      <c r="G76" s="8" t="s">
        <v>58</v>
      </c>
      <c r="H76" s="8" t="s">
        <v>3768</v>
      </c>
      <c r="I76" s="8">
        <v>1</v>
      </c>
      <c r="J76" s="9">
        <v>0.035208333333333335</v>
      </c>
      <c r="K76" s="8"/>
      <c r="L76" s="8"/>
      <c r="M76">
        <v>1</v>
      </c>
      <c r="N76">
        <f t="shared" si="1"/>
        <v>73</v>
      </c>
    </row>
    <row r="77" spans="1:14" ht="12.75">
      <c r="A77" s="8">
        <v>72</v>
      </c>
      <c r="B77" s="8">
        <v>268</v>
      </c>
      <c r="C77" s="8" t="s">
        <v>59</v>
      </c>
      <c r="D77" s="8" t="s">
        <v>57</v>
      </c>
      <c r="E77" s="8" t="s">
        <v>3713</v>
      </c>
      <c r="F77" s="8" t="s">
        <v>60</v>
      </c>
      <c r="G77" s="8" t="s">
        <v>61</v>
      </c>
      <c r="H77" s="8" t="s">
        <v>3716</v>
      </c>
      <c r="I77" s="8">
        <v>31</v>
      </c>
      <c r="J77" s="9">
        <v>0.034837962962962966</v>
      </c>
      <c r="K77" s="8"/>
      <c r="L77" s="8"/>
      <c r="M77">
        <v>1</v>
      </c>
      <c r="N77">
        <f t="shared" si="1"/>
        <v>56</v>
      </c>
    </row>
    <row r="78" spans="1:14" ht="12.75">
      <c r="A78" s="8">
        <v>73</v>
      </c>
      <c r="B78" s="8">
        <v>172</v>
      </c>
      <c r="C78" s="8" t="s">
        <v>62</v>
      </c>
      <c r="D78" s="8" t="s">
        <v>63</v>
      </c>
      <c r="E78" s="8" t="s">
        <v>3713</v>
      </c>
      <c r="F78" s="8" t="s">
        <v>64</v>
      </c>
      <c r="G78" s="8" t="s">
        <v>3787</v>
      </c>
      <c r="H78" s="8" t="s">
        <v>3747</v>
      </c>
      <c r="I78" s="8">
        <v>25</v>
      </c>
      <c r="J78" s="9">
        <v>0.03013888888888889</v>
      </c>
      <c r="K78" s="8"/>
      <c r="L78" s="8"/>
      <c r="M78">
        <v>1</v>
      </c>
      <c r="N78">
        <f t="shared" si="1"/>
        <v>45</v>
      </c>
    </row>
    <row r="79" spans="1:14" ht="12.75">
      <c r="A79" s="8">
        <v>74</v>
      </c>
      <c r="B79" s="8">
        <v>173</v>
      </c>
      <c r="C79" s="8" t="s">
        <v>62</v>
      </c>
      <c r="D79" s="8" t="s">
        <v>3778</v>
      </c>
      <c r="E79" s="8" t="s">
        <v>3713</v>
      </c>
      <c r="F79" s="8" t="s">
        <v>65</v>
      </c>
      <c r="G79" s="8" t="s">
        <v>25</v>
      </c>
      <c r="H79" s="8" t="s">
        <v>3747</v>
      </c>
      <c r="I79" s="8">
        <v>55</v>
      </c>
      <c r="J79" s="9">
        <v>0.03488425925925926</v>
      </c>
      <c r="K79" s="8"/>
      <c r="L79" s="8"/>
      <c r="M79">
        <v>1</v>
      </c>
      <c r="N79">
        <f t="shared" si="1"/>
        <v>47</v>
      </c>
    </row>
    <row r="80" spans="1:14" ht="12.75">
      <c r="A80" s="8">
        <v>75</v>
      </c>
      <c r="B80" s="8">
        <v>253</v>
      </c>
      <c r="C80" s="8" t="s">
        <v>66</v>
      </c>
      <c r="D80" s="8" t="s">
        <v>67</v>
      </c>
      <c r="E80" s="8" t="s">
        <v>3713</v>
      </c>
      <c r="F80" s="8" t="s">
        <v>3816</v>
      </c>
      <c r="G80" s="8" t="s">
        <v>68</v>
      </c>
      <c r="H80" s="8" t="s">
        <v>3747</v>
      </c>
      <c r="I80" s="8">
        <v>27</v>
      </c>
      <c r="J80" s="9">
        <v>0.03025462962962963</v>
      </c>
      <c r="K80" s="8"/>
      <c r="L80" s="8"/>
      <c r="M80">
        <v>1</v>
      </c>
      <c r="N80">
        <f t="shared" si="1"/>
        <v>44</v>
      </c>
    </row>
    <row r="81" spans="1:14" ht="12.75">
      <c r="A81" s="13">
        <v>76</v>
      </c>
      <c r="B81" s="13">
        <v>220</v>
      </c>
      <c r="C81" s="13" t="s">
        <v>3706</v>
      </c>
      <c r="D81" s="13" t="s">
        <v>69</v>
      </c>
      <c r="E81" s="13" t="s">
        <v>3713</v>
      </c>
      <c r="F81" s="13" t="s">
        <v>3729</v>
      </c>
      <c r="G81" s="13" t="s">
        <v>19</v>
      </c>
      <c r="H81" s="13" t="s">
        <v>3731</v>
      </c>
      <c r="I81" s="13">
        <v>4</v>
      </c>
      <c r="J81" s="14">
        <v>0.0259375</v>
      </c>
      <c r="K81" s="13">
        <v>1</v>
      </c>
      <c r="L81" s="13">
        <v>1</v>
      </c>
      <c r="M81" s="15">
        <v>1</v>
      </c>
      <c r="N81" s="15">
        <f t="shared" si="1"/>
        <v>31</v>
      </c>
    </row>
    <row r="82" spans="1:14" ht="12.75">
      <c r="A82" s="8">
        <v>77</v>
      </c>
      <c r="B82" s="8">
        <v>221</v>
      </c>
      <c r="C82" s="8" t="s">
        <v>3706</v>
      </c>
      <c r="D82" s="8" t="s">
        <v>70</v>
      </c>
      <c r="E82" s="8" t="s">
        <v>3713</v>
      </c>
      <c r="F82" s="8" t="s">
        <v>71</v>
      </c>
      <c r="G82" s="8" t="s">
        <v>3772</v>
      </c>
      <c r="H82" s="8" t="s">
        <v>3716</v>
      </c>
      <c r="I82" s="8">
        <v>39</v>
      </c>
      <c r="J82" s="9">
        <v>0.036967592592592594</v>
      </c>
      <c r="K82" s="8">
        <v>9</v>
      </c>
      <c r="L82" s="8">
        <v>6</v>
      </c>
      <c r="M82">
        <v>1</v>
      </c>
      <c r="N82">
        <f t="shared" si="1"/>
        <v>57</v>
      </c>
    </row>
    <row r="83" spans="1:14" ht="12.75">
      <c r="A83" s="8">
        <v>78</v>
      </c>
      <c r="B83" s="8">
        <v>202</v>
      </c>
      <c r="C83" s="8" t="s">
        <v>72</v>
      </c>
      <c r="D83" s="8" t="s">
        <v>3761</v>
      </c>
      <c r="E83" s="8" t="s">
        <v>3713</v>
      </c>
      <c r="F83" s="8" t="s">
        <v>73</v>
      </c>
      <c r="G83" s="8" t="s">
        <v>3787</v>
      </c>
      <c r="H83" s="8" t="s">
        <v>3747</v>
      </c>
      <c r="I83" s="8">
        <v>45</v>
      </c>
      <c r="J83" s="9">
        <v>0.03222222222222222</v>
      </c>
      <c r="K83" s="8"/>
      <c r="L83" s="8"/>
      <c r="M83">
        <v>1</v>
      </c>
      <c r="N83">
        <f t="shared" si="1"/>
        <v>45</v>
      </c>
    </row>
    <row r="84" spans="1:14" ht="12.75">
      <c r="A84" s="8">
        <v>79</v>
      </c>
      <c r="B84" s="8">
        <v>317</v>
      </c>
      <c r="C84" s="8" t="s">
        <v>74</v>
      </c>
      <c r="D84" s="8" t="s">
        <v>75</v>
      </c>
      <c r="E84" s="8" t="s">
        <v>3713</v>
      </c>
      <c r="F84" s="8" t="s">
        <v>76</v>
      </c>
      <c r="G84" s="8" t="s">
        <v>54</v>
      </c>
      <c r="H84" s="8" t="s">
        <v>3747</v>
      </c>
      <c r="I84" s="8">
        <v>17</v>
      </c>
      <c r="J84" s="9">
        <v>0.028171296296296295</v>
      </c>
      <c r="K84" s="8"/>
      <c r="L84" s="8"/>
      <c r="M84">
        <v>1</v>
      </c>
      <c r="N84">
        <f t="shared" si="1"/>
        <v>48</v>
      </c>
    </row>
    <row r="85" spans="1:14" s="12" customFormat="1" ht="12.75">
      <c r="A85" s="10">
        <v>80</v>
      </c>
      <c r="B85" s="13">
        <v>394</v>
      </c>
      <c r="C85" s="13" t="s">
        <v>77</v>
      </c>
      <c r="D85" s="13" t="s">
        <v>3765</v>
      </c>
      <c r="E85" s="13" t="s">
        <v>3713</v>
      </c>
      <c r="F85" s="13" t="s">
        <v>3729</v>
      </c>
      <c r="G85" s="13" t="s">
        <v>78</v>
      </c>
      <c r="H85" s="13" t="s">
        <v>3716</v>
      </c>
      <c r="I85" s="13">
        <v>3</v>
      </c>
      <c r="J85" s="14">
        <v>0.026435185185185187</v>
      </c>
      <c r="K85" s="13"/>
      <c r="L85" s="13"/>
      <c r="M85" s="15">
        <v>1</v>
      </c>
      <c r="N85" s="15">
        <f t="shared" si="1"/>
        <v>52</v>
      </c>
    </row>
    <row r="86" spans="1:14" ht="12.75">
      <c r="A86" s="8">
        <v>81</v>
      </c>
      <c r="B86" s="8">
        <v>383</v>
      </c>
      <c r="C86" s="8" t="s">
        <v>79</v>
      </c>
      <c r="D86" s="8" t="s">
        <v>80</v>
      </c>
      <c r="E86" s="8" t="s">
        <v>3713</v>
      </c>
      <c r="F86" s="8" t="s">
        <v>71</v>
      </c>
      <c r="G86" s="8" t="s">
        <v>3725</v>
      </c>
      <c r="H86" s="8" t="s">
        <v>3721</v>
      </c>
      <c r="I86" s="8">
        <v>22</v>
      </c>
      <c r="J86" s="9">
        <v>0.03288194444444444</v>
      </c>
      <c r="K86" s="8">
        <v>7</v>
      </c>
      <c r="L86" s="8"/>
      <c r="M86">
        <v>1</v>
      </c>
      <c r="N86">
        <f t="shared" si="1"/>
        <v>22</v>
      </c>
    </row>
    <row r="87" spans="1:14" ht="12.75">
      <c r="A87" s="13">
        <v>82</v>
      </c>
      <c r="B87" s="10">
        <v>242</v>
      </c>
      <c r="C87" s="10" t="s">
        <v>81</v>
      </c>
      <c r="D87" s="10" t="s">
        <v>82</v>
      </c>
      <c r="E87" s="10" t="s">
        <v>3713</v>
      </c>
      <c r="F87" s="10" t="s">
        <v>83</v>
      </c>
      <c r="G87" s="10" t="s">
        <v>3848</v>
      </c>
      <c r="H87" s="10" t="s">
        <v>3726</v>
      </c>
      <c r="I87" s="10">
        <v>1</v>
      </c>
      <c r="J87" s="11">
        <v>0.02634259259259259</v>
      </c>
      <c r="K87" s="10"/>
      <c r="L87" s="10"/>
      <c r="M87" s="12">
        <v>1</v>
      </c>
      <c r="N87">
        <f t="shared" si="1"/>
        <v>25</v>
      </c>
    </row>
    <row r="88" spans="1:14" ht="12.75">
      <c r="A88" s="8">
        <v>83</v>
      </c>
      <c r="B88" s="8">
        <v>390</v>
      </c>
      <c r="C88" s="8" t="s">
        <v>84</v>
      </c>
      <c r="D88" s="8" t="s">
        <v>85</v>
      </c>
      <c r="E88" s="8" t="s">
        <v>3713</v>
      </c>
      <c r="F88" s="8" t="s">
        <v>3714</v>
      </c>
      <c r="G88" s="8" t="s">
        <v>3735</v>
      </c>
      <c r="H88" s="8" t="s">
        <v>3736</v>
      </c>
      <c r="I88" s="8">
        <v>18</v>
      </c>
      <c r="J88" s="9">
        <v>0.05313657407407407</v>
      </c>
      <c r="K88" s="8"/>
      <c r="L88" s="8"/>
      <c r="M88">
        <v>1</v>
      </c>
      <c r="N88">
        <f t="shared" si="1"/>
        <v>17</v>
      </c>
    </row>
    <row r="89" spans="1:14" ht="12.75">
      <c r="A89" s="8">
        <v>84</v>
      </c>
      <c r="B89" s="13">
        <v>149</v>
      </c>
      <c r="C89" s="13" t="s">
        <v>86</v>
      </c>
      <c r="D89" s="13" t="s">
        <v>87</v>
      </c>
      <c r="E89" s="13" t="s">
        <v>3713</v>
      </c>
      <c r="F89" s="13" t="s">
        <v>3729</v>
      </c>
      <c r="G89" s="13" t="s">
        <v>25</v>
      </c>
      <c r="H89" s="13" t="s">
        <v>3747</v>
      </c>
      <c r="I89" s="13">
        <v>26</v>
      </c>
      <c r="J89" s="14">
        <v>0.03017361111111111</v>
      </c>
      <c r="K89" s="13">
        <v>5</v>
      </c>
      <c r="L89" s="13">
        <v>3</v>
      </c>
      <c r="M89" s="15">
        <v>1</v>
      </c>
      <c r="N89" s="15">
        <f t="shared" si="1"/>
        <v>47</v>
      </c>
    </row>
    <row r="90" spans="1:14" ht="12.75">
      <c r="A90" s="8">
        <v>85</v>
      </c>
      <c r="B90" s="8">
        <v>257</v>
      </c>
      <c r="C90" s="8" t="s">
        <v>88</v>
      </c>
      <c r="D90" s="8" t="s">
        <v>3800</v>
      </c>
      <c r="E90" s="8" t="s">
        <v>3713</v>
      </c>
      <c r="F90" s="8" t="s">
        <v>89</v>
      </c>
      <c r="G90" s="8" t="s">
        <v>54</v>
      </c>
      <c r="H90" s="8" t="s">
        <v>3747</v>
      </c>
      <c r="I90" s="8">
        <v>24</v>
      </c>
      <c r="J90" s="9">
        <v>0.029988425925925925</v>
      </c>
      <c r="K90" s="8"/>
      <c r="L90" s="8"/>
      <c r="M90">
        <v>1</v>
      </c>
      <c r="N90">
        <f t="shared" si="1"/>
        <v>48</v>
      </c>
    </row>
    <row r="91" spans="1:14" ht="12.75">
      <c r="A91" s="8">
        <v>86</v>
      </c>
      <c r="B91" s="8">
        <v>146</v>
      </c>
      <c r="C91" s="8" t="s">
        <v>90</v>
      </c>
      <c r="D91" s="8" t="s">
        <v>70</v>
      </c>
      <c r="E91" s="8" t="s">
        <v>3713</v>
      </c>
      <c r="F91" s="8" t="s">
        <v>3758</v>
      </c>
      <c r="G91" s="8" t="s">
        <v>91</v>
      </c>
      <c r="H91" s="8" t="s">
        <v>3731</v>
      </c>
      <c r="I91" s="8">
        <v>18</v>
      </c>
      <c r="J91" s="9">
        <v>0.029479166666666667</v>
      </c>
      <c r="K91" s="8"/>
      <c r="L91" s="8"/>
      <c r="M91">
        <v>1</v>
      </c>
      <c r="N91">
        <f t="shared" si="1"/>
        <v>37</v>
      </c>
    </row>
    <row r="92" spans="1:14" ht="12.75">
      <c r="A92" s="8">
        <v>87</v>
      </c>
      <c r="B92" s="8">
        <v>230</v>
      </c>
      <c r="C92" s="8" t="s">
        <v>92</v>
      </c>
      <c r="D92" s="8" t="s">
        <v>93</v>
      </c>
      <c r="E92" s="8" t="s">
        <v>3713</v>
      </c>
      <c r="F92" s="8" t="s">
        <v>94</v>
      </c>
      <c r="G92" s="8" t="s">
        <v>95</v>
      </c>
      <c r="H92" s="8" t="s">
        <v>4</v>
      </c>
      <c r="I92" s="8">
        <v>15</v>
      </c>
      <c r="J92" s="9">
        <v>0.04747685185185185</v>
      </c>
      <c r="K92" s="8"/>
      <c r="L92" s="8"/>
      <c r="M92">
        <v>1</v>
      </c>
      <c r="N92">
        <f t="shared" si="1"/>
        <v>64</v>
      </c>
    </row>
    <row r="93" spans="1:14" ht="12.75">
      <c r="A93" s="8">
        <v>88</v>
      </c>
      <c r="B93" s="8">
        <v>177</v>
      </c>
      <c r="C93" s="8" t="s">
        <v>96</v>
      </c>
      <c r="D93" s="8" t="s">
        <v>33</v>
      </c>
      <c r="E93" s="8" t="s">
        <v>3713</v>
      </c>
      <c r="F93" s="8" t="s">
        <v>97</v>
      </c>
      <c r="G93" s="8" t="s">
        <v>3806</v>
      </c>
      <c r="H93" s="8" t="s">
        <v>3747</v>
      </c>
      <c r="I93" s="8">
        <v>48</v>
      </c>
      <c r="J93" s="9">
        <v>0.032916666666666664</v>
      </c>
      <c r="K93" s="8"/>
      <c r="L93" s="8"/>
      <c r="M93">
        <v>1</v>
      </c>
      <c r="N93">
        <f t="shared" si="1"/>
        <v>43</v>
      </c>
    </row>
    <row r="94" spans="1:14" ht="12.75">
      <c r="A94" s="8">
        <v>89</v>
      </c>
      <c r="B94" s="8">
        <v>191</v>
      </c>
      <c r="C94" s="8" t="s">
        <v>98</v>
      </c>
      <c r="D94" s="8" t="s">
        <v>3824</v>
      </c>
      <c r="E94" s="8" t="s">
        <v>3713</v>
      </c>
      <c r="F94" s="8" t="s">
        <v>99</v>
      </c>
      <c r="G94" s="8" t="s">
        <v>100</v>
      </c>
      <c r="H94" s="8" t="s">
        <v>3736</v>
      </c>
      <c r="I94" s="8">
        <v>3</v>
      </c>
      <c r="J94" s="9">
        <v>0.027696759259259258</v>
      </c>
      <c r="K94" s="8"/>
      <c r="L94" s="8"/>
      <c r="M94">
        <v>1</v>
      </c>
      <c r="N94">
        <f t="shared" si="1"/>
        <v>16</v>
      </c>
    </row>
    <row r="95" spans="1:14" ht="12.75">
      <c r="A95" s="13">
        <v>90</v>
      </c>
      <c r="B95" s="8">
        <v>183</v>
      </c>
      <c r="C95" s="8" t="s">
        <v>101</v>
      </c>
      <c r="D95" s="8" t="s">
        <v>3836</v>
      </c>
      <c r="E95" s="8" t="s">
        <v>3713</v>
      </c>
      <c r="F95" s="8" t="s">
        <v>3837</v>
      </c>
      <c r="G95" s="8" t="s">
        <v>3759</v>
      </c>
      <c r="H95" s="8" t="s">
        <v>3716</v>
      </c>
      <c r="I95" s="8">
        <v>10</v>
      </c>
      <c r="J95" s="9">
        <v>0.028796296296296296</v>
      </c>
      <c r="K95" s="8"/>
      <c r="L95" s="8"/>
      <c r="M95">
        <v>1</v>
      </c>
      <c r="N95">
        <f t="shared" si="1"/>
        <v>53</v>
      </c>
    </row>
    <row r="96" spans="1:14" ht="12.75">
      <c r="A96" s="13">
        <v>91</v>
      </c>
      <c r="B96" s="13">
        <v>300</v>
      </c>
      <c r="C96" s="13" t="s">
        <v>102</v>
      </c>
      <c r="D96" s="13" t="s">
        <v>3800</v>
      </c>
      <c r="E96" s="13" t="s">
        <v>3713</v>
      </c>
      <c r="F96" s="13" t="s">
        <v>3729</v>
      </c>
      <c r="G96" s="13" t="s">
        <v>3763</v>
      </c>
      <c r="H96" s="13" t="s">
        <v>3716</v>
      </c>
      <c r="I96" s="13">
        <v>26</v>
      </c>
      <c r="J96" s="14">
        <v>0.03315972222222222</v>
      </c>
      <c r="K96" s="13"/>
      <c r="L96" s="13"/>
      <c r="M96" s="15">
        <v>1</v>
      </c>
      <c r="N96" s="15">
        <f t="shared" si="1"/>
        <v>54</v>
      </c>
    </row>
    <row r="97" spans="1:14" ht="12.75">
      <c r="A97" s="8">
        <v>92</v>
      </c>
      <c r="B97" s="8">
        <v>161</v>
      </c>
      <c r="C97" s="8" t="s">
        <v>103</v>
      </c>
      <c r="D97" s="8" t="s">
        <v>104</v>
      </c>
      <c r="E97" s="8" t="s">
        <v>3713</v>
      </c>
      <c r="F97" s="8" t="s">
        <v>105</v>
      </c>
      <c r="G97" s="8" t="s">
        <v>3783</v>
      </c>
      <c r="H97" s="8" t="s">
        <v>3716</v>
      </c>
      <c r="I97" s="8">
        <v>32</v>
      </c>
      <c r="J97" s="9">
        <v>0.0350462962962963</v>
      </c>
      <c r="K97" s="8"/>
      <c r="L97" s="8"/>
      <c r="M97">
        <v>1</v>
      </c>
      <c r="N97">
        <f t="shared" si="1"/>
        <v>59</v>
      </c>
    </row>
    <row r="98" spans="1:14" ht="12.75">
      <c r="A98" s="8">
        <v>93</v>
      </c>
      <c r="B98" s="10">
        <v>166</v>
      </c>
      <c r="C98" s="10" t="s">
        <v>103</v>
      </c>
      <c r="D98" s="10" t="s">
        <v>106</v>
      </c>
      <c r="E98" s="10" t="s">
        <v>3713</v>
      </c>
      <c r="F98" s="10" t="s">
        <v>105</v>
      </c>
      <c r="G98" s="10" t="s">
        <v>3</v>
      </c>
      <c r="H98" s="10" t="s">
        <v>10</v>
      </c>
      <c r="I98" s="10">
        <v>2</v>
      </c>
      <c r="J98" s="11">
        <v>0.042708333333333334</v>
      </c>
      <c r="K98" s="10"/>
      <c r="L98" s="10"/>
      <c r="M98" s="12">
        <v>1</v>
      </c>
      <c r="N98">
        <f t="shared" si="1"/>
        <v>61</v>
      </c>
    </row>
    <row r="99" spans="1:14" ht="12.75">
      <c r="A99" s="8">
        <v>94</v>
      </c>
      <c r="B99" s="8">
        <v>395</v>
      </c>
      <c r="C99" s="8" t="s">
        <v>107</v>
      </c>
      <c r="D99" s="8" t="s">
        <v>108</v>
      </c>
      <c r="E99" s="8" t="s">
        <v>3713</v>
      </c>
      <c r="F99" s="8" t="s">
        <v>109</v>
      </c>
      <c r="G99" s="8" t="s">
        <v>3840</v>
      </c>
      <c r="H99" s="8" t="s">
        <v>3721</v>
      </c>
      <c r="I99" s="8">
        <v>7</v>
      </c>
      <c r="J99" s="9">
        <v>0.0271875</v>
      </c>
      <c r="K99" s="8"/>
      <c r="L99" s="8"/>
      <c r="M99">
        <v>1</v>
      </c>
      <c r="N99">
        <f t="shared" si="1"/>
        <v>26</v>
      </c>
    </row>
    <row r="100" spans="1:14" ht="12.75">
      <c r="A100" s="8">
        <v>95</v>
      </c>
      <c r="B100" s="8">
        <v>375</v>
      </c>
      <c r="C100" s="8" t="s">
        <v>110</v>
      </c>
      <c r="D100" s="8" t="s">
        <v>3778</v>
      </c>
      <c r="E100" s="8" t="s">
        <v>3713</v>
      </c>
      <c r="F100" s="8" t="s">
        <v>3795</v>
      </c>
      <c r="G100" s="8" t="s">
        <v>111</v>
      </c>
      <c r="H100" s="8" t="s">
        <v>3721</v>
      </c>
      <c r="I100" s="8">
        <v>27</v>
      </c>
      <c r="J100" s="9">
        <v>0.03518518518518519</v>
      </c>
      <c r="K100" s="8"/>
      <c r="L100" s="8"/>
      <c r="M100">
        <v>1</v>
      </c>
      <c r="N100">
        <f t="shared" si="1"/>
        <v>21</v>
      </c>
    </row>
    <row r="101" spans="1:14" ht="12.75">
      <c r="A101" s="8">
        <v>96</v>
      </c>
      <c r="B101" s="8">
        <v>384</v>
      </c>
      <c r="C101" s="8" t="s">
        <v>112</v>
      </c>
      <c r="D101" s="8" t="s">
        <v>113</v>
      </c>
      <c r="E101" s="8" t="s">
        <v>3713</v>
      </c>
      <c r="F101" s="8" t="s">
        <v>71</v>
      </c>
      <c r="G101" s="8" t="s">
        <v>3776</v>
      </c>
      <c r="H101" s="8" t="s">
        <v>3721</v>
      </c>
      <c r="I101" s="8">
        <v>12</v>
      </c>
      <c r="J101" s="9">
        <v>0.02943287037037037</v>
      </c>
      <c r="K101" s="8">
        <v>3</v>
      </c>
      <c r="L101" s="8"/>
      <c r="M101">
        <v>1</v>
      </c>
      <c r="N101">
        <f t="shared" si="1"/>
        <v>29</v>
      </c>
    </row>
    <row r="102" spans="1:14" ht="12.75">
      <c r="A102" s="8">
        <v>97</v>
      </c>
      <c r="B102" s="13">
        <v>179</v>
      </c>
      <c r="C102" s="13" t="s">
        <v>114</v>
      </c>
      <c r="D102" s="13" t="s">
        <v>3718</v>
      </c>
      <c r="E102" s="13" t="s">
        <v>3713</v>
      </c>
      <c r="F102" s="13" t="s">
        <v>3729</v>
      </c>
      <c r="G102" s="13" t="s">
        <v>19</v>
      </c>
      <c r="H102" s="13" t="s">
        <v>3731</v>
      </c>
      <c r="I102" s="13">
        <v>47</v>
      </c>
      <c r="J102" s="14">
        <v>0.03869212962962963</v>
      </c>
      <c r="K102" s="13"/>
      <c r="L102" s="13"/>
      <c r="M102" s="15">
        <v>1</v>
      </c>
      <c r="N102" s="15">
        <f t="shared" si="1"/>
        <v>31</v>
      </c>
    </row>
    <row r="103" spans="1:14" ht="12.75">
      <c r="A103" s="8">
        <v>98</v>
      </c>
      <c r="B103" s="16">
        <v>178</v>
      </c>
      <c r="C103" s="16" t="s">
        <v>114</v>
      </c>
      <c r="D103" s="16" t="s">
        <v>115</v>
      </c>
      <c r="E103" s="16" t="s">
        <v>3713</v>
      </c>
      <c r="F103" s="16" t="s">
        <v>3729</v>
      </c>
      <c r="G103" s="16" t="s">
        <v>3730</v>
      </c>
      <c r="H103" s="16" t="s">
        <v>3726</v>
      </c>
      <c r="I103" s="16">
        <v>14</v>
      </c>
      <c r="J103" s="17">
        <v>0.038703703703703705</v>
      </c>
      <c r="K103" s="16"/>
      <c r="L103" s="16"/>
      <c r="M103" s="18">
        <v>1</v>
      </c>
      <c r="N103" s="15">
        <f t="shared" si="1"/>
        <v>30</v>
      </c>
    </row>
    <row r="104" spans="1:14" ht="12.75">
      <c r="A104" s="8">
        <v>99</v>
      </c>
      <c r="B104" s="8">
        <v>274</v>
      </c>
      <c r="C104" s="8" t="s">
        <v>116</v>
      </c>
      <c r="D104" s="8" t="s">
        <v>117</v>
      </c>
      <c r="E104" s="8" t="s">
        <v>3713</v>
      </c>
      <c r="F104" s="8" t="s">
        <v>118</v>
      </c>
      <c r="G104" s="8" t="s">
        <v>3720</v>
      </c>
      <c r="H104" s="8" t="s">
        <v>3721</v>
      </c>
      <c r="I104" s="8">
        <v>29</v>
      </c>
      <c r="J104" s="9">
        <v>0.035451388888888886</v>
      </c>
      <c r="K104" s="8"/>
      <c r="L104" s="8"/>
      <c r="M104">
        <v>1</v>
      </c>
      <c r="N104">
        <f t="shared" si="1"/>
        <v>28</v>
      </c>
    </row>
    <row r="105" spans="1:14" ht="12.75">
      <c r="A105" s="13">
        <v>100</v>
      </c>
      <c r="B105" s="13">
        <v>337</v>
      </c>
      <c r="C105" s="13" t="s">
        <v>119</v>
      </c>
      <c r="D105" s="13" t="s">
        <v>3718</v>
      </c>
      <c r="E105" s="13" t="s">
        <v>3713</v>
      </c>
      <c r="F105" s="13" t="s">
        <v>3729</v>
      </c>
      <c r="G105" s="13" t="s">
        <v>120</v>
      </c>
      <c r="H105" s="13" t="s">
        <v>3736</v>
      </c>
      <c r="I105" s="13">
        <v>4</v>
      </c>
      <c r="J105" s="14">
        <v>0.028055555555555556</v>
      </c>
      <c r="K105" s="13"/>
      <c r="L105" s="13"/>
      <c r="M105" s="15">
        <v>1</v>
      </c>
      <c r="N105" s="15">
        <f t="shared" si="1"/>
        <v>18</v>
      </c>
    </row>
    <row r="106" spans="1:14" ht="12.75">
      <c r="A106" s="8">
        <v>101</v>
      </c>
      <c r="B106" s="8">
        <v>256</v>
      </c>
      <c r="C106" s="8" t="s">
        <v>119</v>
      </c>
      <c r="D106" s="8" t="s">
        <v>121</v>
      </c>
      <c r="E106" s="8" t="s">
        <v>3713</v>
      </c>
      <c r="F106" s="8" t="s">
        <v>122</v>
      </c>
      <c r="G106" s="8" t="s">
        <v>123</v>
      </c>
      <c r="H106" s="8" t="s">
        <v>3747</v>
      </c>
      <c r="I106" s="8">
        <v>40</v>
      </c>
      <c r="J106" s="9">
        <v>0.031574074074074074</v>
      </c>
      <c r="K106" s="8"/>
      <c r="L106" s="8"/>
      <c r="M106">
        <v>1</v>
      </c>
      <c r="N106">
        <f t="shared" si="1"/>
        <v>49</v>
      </c>
    </row>
    <row r="107" spans="1:14" ht="12.75">
      <c r="A107" s="8">
        <v>102</v>
      </c>
      <c r="B107" s="8">
        <v>255</v>
      </c>
      <c r="C107" s="8" t="s">
        <v>124</v>
      </c>
      <c r="D107" s="8" t="s">
        <v>125</v>
      </c>
      <c r="E107" s="8" t="s">
        <v>3713</v>
      </c>
      <c r="F107" s="8" t="s">
        <v>3816</v>
      </c>
      <c r="G107" s="8" t="s">
        <v>3751</v>
      </c>
      <c r="H107" s="8" t="s">
        <v>3716</v>
      </c>
      <c r="I107" s="8">
        <v>25</v>
      </c>
      <c r="J107" s="9">
        <v>0.032997685185185185</v>
      </c>
      <c r="K107" s="8"/>
      <c r="L107" s="8"/>
      <c r="M107">
        <v>1</v>
      </c>
      <c r="N107">
        <f t="shared" si="1"/>
        <v>51</v>
      </c>
    </row>
    <row r="108" spans="1:14" ht="12.75">
      <c r="A108" s="8">
        <v>103</v>
      </c>
      <c r="B108" s="8">
        <v>356</v>
      </c>
      <c r="C108" s="8" t="s">
        <v>126</v>
      </c>
      <c r="D108" s="8" t="s">
        <v>127</v>
      </c>
      <c r="E108" s="8" t="s">
        <v>3713</v>
      </c>
      <c r="F108" s="8" t="s">
        <v>128</v>
      </c>
      <c r="G108" s="8" t="s">
        <v>120</v>
      </c>
      <c r="H108" s="8" t="s">
        <v>3736</v>
      </c>
      <c r="I108" s="8">
        <v>7</v>
      </c>
      <c r="J108" s="9">
        <v>0.028842592592592593</v>
      </c>
      <c r="K108" s="8"/>
      <c r="L108" s="8"/>
      <c r="M108">
        <v>1</v>
      </c>
      <c r="N108">
        <f t="shared" si="1"/>
        <v>18</v>
      </c>
    </row>
    <row r="109" spans="1:14" ht="12.75">
      <c r="A109" s="8">
        <v>104</v>
      </c>
      <c r="B109" s="8">
        <v>188</v>
      </c>
      <c r="C109" s="8" t="s">
        <v>129</v>
      </c>
      <c r="D109" s="8" t="s">
        <v>8</v>
      </c>
      <c r="E109" s="8" t="s">
        <v>3713</v>
      </c>
      <c r="F109" s="8" t="s">
        <v>130</v>
      </c>
      <c r="G109" s="8" t="s">
        <v>25</v>
      </c>
      <c r="H109" s="8" t="s">
        <v>3747</v>
      </c>
      <c r="I109" s="8">
        <v>3</v>
      </c>
      <c r="J109" s="9">
        <v>0.025902777777777778</v>
      </c>
      <c r="K109" s="8"/>
      <c r="L109" s="8"/>
      <c r="M109">
        <v>1</v>
      </c>
      <c r="N109">
        <f t="shared" si="1"/>
        <v>47</v>
      </c>
    </row>
    <row r="110" spans="1:14" ht="12.75">
      <c r="A110" s="8">
        <v>105</v>
      </c>
      <c r="B110" s="10">
        <v>205</v>
      </c>
      <c r="C110" s="10" t="s">
        <v>131</v>
      </c>
      <c r="D110" s="10" t="s">
        <v>132</v>
      </c>
      <c r="E110" s="10" t="s">
        <v>3713</v>
      </c>
      <c r="F110" s="10" t="s">
        <v>3758</v>
      </c>
      <c r="G110" s="10" t="s">
        <v>3830</v>
      </c>
      <c r="H110" s="10" t="s">
        <v>3726</v>
      </c>
      <c r="I110" s="10">
        <v>13</v>
      </c>
      <c r="J110" s="11">
        <v>0.03822916666666667</v>
      </c>
      <c r="K110" s="10"/>
      <c r="L110" s="10"/>
      <c r="M110" s="12">
        <v>1</v>
      </c>
      <c r="N110">
        <f t="shared" si="1"/>
        <v>33</v>
      </c>
    </row>
    <row r="111" spans="1:14" ht="12.75">
      <c r="A111" s="8">
        <v>106</v>
      </c>
      <c r="B111" s="13">
        <v>229</v>
      </c>
      <c r="C111" s="13" t="s">
        <v>133</v>
      </c>
      <c r="D111" s="13" t="s">
        <v>134</v>
      </c>
      <c r="E111" s="13" t="s">
        <v>3713</v>
      </c>
      <c r="F111" s="13" t="s">
        <v>3729</v>
      </c>
      <c r="G111" s="13" t="s">
        <v>19</v>
      </c>
      <c r="H111" s="13" t="s">
        <v>3731</v>
      </c>
      <c r="I111" s="13">
        <v>43</v>
      </c>
      <c r="J111" s="14">
        <v>0.035798611111111114</v>
      </c>
      <c r="K111" s="13"/>
      <c r="L111" s="13"/>
      <c r="M111" s="15">
        <v>1</v>
      </c>
      <c r="N111" s="15">
        <f t="shared" si="1"/>
        <v>31</v>
      </c>
    </row>
    <row r="112" spans="1:14" ht="12.75">
      <c r="A112" s="8">
        <v>107</v>
      </c>
      <c r="B112" s="13">
        <v>260</v>
      </c>
      <c r="C112" s="13" t="s">
        <v>135</v>
      </c>
      <c r="D112" s="13" t="s">
        <v>136</v>
      </c>
      <c r="E112" s="13" t="s">
        <v>3713</v>
      </c>
      <c r="F112" s="13" t="s">
        <v>3729</v>
      </c>
      <c r="G112" s="13" t="s">
        <v>137</v>
      </c>
      <c r="H112" s="13" t="s">
        <v>4</v>
      </c>
      <c r="I112" s="13">
        <v>3</v>
      </c>
      <c r="J112" s="14">
        <v>0.03267361111111111</v>
      </c>
      <c r="K112" s="13"/>
      <c r="L112" s="13"/>
      <c r="M112" s="15">
        <v>1</v>
      </c>
      <c r="N112" s="15">
        <f t="shared" si="1"/>
        <v>62</v>
      </c>
    </row>
    <row r="113" spans="1:14" ht="12.75">
      <c r="A113" s="8">
        <v>108</v>
      </c>
      <c r="B113" s="13">
        <v>279</v>
      </c>
      <c r="C113" s="13" t="s">
        <v>138</v>
      </c>
      <c r="D113" s="13" t="s">
        <v>3852</v>
      </c>
      <c r="E113" s="13" t="s">
        <v>3713</v>
      </c>
      <c r="F113" s="13" t="s">
        <v>3729</v>
      </c>
      <c r="G113" s="13" t="s">
        <v>139</v>
      </c>
      <c r="H113" s="13" t="s">
        <v>3731</v>
      </c>
      <c r="I113" s="13">
        <v>19</v>
      </c>
      <c r="J113" s="14">
        <v>0.02952546296296296</v>
      </c>
      <c r="K113" s="13"/>
      <c r="L113" s="13"/>
      <c r="M113" s="15">
        <v>1</v>
      </c>
      <c r="N113" s="15">
        <f t="shared" si="1"/>
        <v>38</v>
      </c>
    </row>
    <row r="114" spans="1:14" ht="12.75">
      <c r="A114" s="8">
        <v>109</v>
      </c>
      <c r="B114" s="8">
        <v>194</v>
      </c>
      <c r="C114" s="8" t="s">
        <v>140</v>
      </c>
      <c r="D114" s="8" t="s">
        <v>3778</v>
      </c>
      <c r="E114" s="8" t="s">
        <v>3713</v>
      </c>
      <c r="F114" s="8" t="s">
        <v>51</v>
      </c>
      <c r="G114" s="8" t="s">
        <v>68</v>
      </c>
      <c r="H114" s="8" t="s">
        <v>3747</v>
      </c>
      <c r="I114" s="8">
        <v>50</v>
      </c>
      <c r="J114" s="9">
        <v>0.03293981481481482</v>
      </c>
      <c r="K114" s="8"/>
      <c r="L114" s="8"/>
      <c r="M114">
        <v>1</v>
      </c>
      <c r="N114">
        <f t="shared" si="1"/>
        <v>44</v>
      </c>
    </row>
    <row r="115" spans="1:14" ht="12.75">
      <c r="A115" s="13">
        <v>110</v>
      </c>
      <c r="B115" s="8">
        <v>150</v>
      </c>
      <c r="C115" s="8" t="s">
        <v>141</v>
      </c>
      <c r="D115" s="8" t="s">
        <v>27</v>
      </c>
      <c r="E115" s="8" t="s">
        <v>3713</v>
      </c>
      <c r="F115" s="8" t="s">
        <v>142</v>
      </c>
      <c r="G115" s="8" t="s">
        <v>91</v>
      </c>
      <c r="H115" s="8" t="s">
        <v>3731</v>
      </c>
      <c r="I115" s="8">
        <v>29</v>
      </c>
      <c r="J115" s="9">
        <v>0.03200231481481482</v>
      </c>
      <c r="K115" s="8"/>
      <c r="L115" s="8"/>
      <c r="M115">
        <v>1</v>
      </c>
      <c r="N115">
        <f t="shared" si="1"/>
        <v>37</v>
      </c>
    </row>
    <row r="116" spans="1:14" ht="12.75">
      <c r="A116" s="8">
        <v>111</v>
      </c>
      <c r="B116" s="8">
        <v>309</v>
      </c>
      <c r="C116" s="8" t="s">
        <v>143</v>
      </c>
      <c r="D116" s="8" t="s">
        <v>3749</v>
      </c>
      <c r="E116" s="8" t="s">
        <v>3713</v>
      </c>
      <c r="F116" s="8" t="s">
        <v>3782</v>
      </c>
      <c r="G116" s="8" t="s">
        <v>78</v>
      </c>
      <c r="H116" s="8" t="s">
        <v>3716</v>
      </c>
      <c r="I116" s="8">
        <v>4</v>
      </c>
      <c r="J116" s="9">
        <v>0.027083333333333334</v>
      </c>
      <c r="K116" s="8"/>
      <c r="L116" s="8"/>
      <c r="M116">
        <v>1</v>
      </c>
      <c r="N116">
        <f t="shared" si="1"/>
        <v>52</v>
      </c>
    </row>
    <row r="117" spans="1:14" ht="12.75">
      <c r="A117" s="8">
        <v>112</v>
      </c>
      <c r="B117" s="8">
        <v>278</v>
      </c>
      <c r="C117" s="8" t="s">
        <v>144</v>
      </c>
      <c r="D117" s="8" t="s">
        <v>145</v>
      </c>
      <c r="E117" s="8" t="s">
        <v>3713</v>
      </c>
      <c r="F117" s="8" t="s">
        <v>146</v>
      </c>
      <c r="G117" s="8" t="s">
        <v>46</v>
      </c>
      <c r="H117" s="8" t="s">
        <v>3736</v>
      </c>
      <c r="I117" s="8">
        <v>1</v>
      </c>
      <c r="J117" s="9">
        <v>0.02511574074074074</v>
      </c>
      <c r="K117" s="8"/>
      <c r="L117" s="8"/>
      <c r="M117">
        <v>1</v>
      </c>
      <c r="N117">
        <f t="shared" si="1"/>
        <v>19</v>
      </c>
    </row>
    <row r="118" spans="1:14" ht="12.75">
      <c r="A118" s="8">
        <v>113</v>
      </c>
      <c r="B118" s="8">
        <v>190</v>
      </c>
      <c r="C118" s="8" t="s">
        <v>147</v>
      </c>
      <c r="D118" s="8" t="s">
        <v>70</v>
      </c>
      <c r="E118" s="8" t="s">
        <v>3713</v>
      </c>
      <c r="F118" s="8" t="s">
        <v>148</v>
      </c>
      <c r="G118" s="8" t="s">
        <v>19</v>
      </c>
      <c r="H118" s="8" t="s">
        <v>3731</v>
      </c>
      <c r="I118" s="8">
        <v>42</v>
      </c>
      <c r="J118" s="9">
        <v>0.03471064814814815</v>
      </c>
      <c r="K118" s="8"/>
      <c r="L118" s="8"/>
      <c r="M118">
        <v>1</v>
      </c>
      <c r="N118">
        <f t="shared" si="1"/>
        <v>31</v>
      </c>
    </row>
    <row r="119" spans="1:14" ht="12.75">
      <c r="A119" s="8">
        <v>114</v>
      </c>
      <c r="B119" s="8">
        <v>299</v>
      </c>
      <c r="C119" s="8" t="s">
        <v>149</v>
      </c>
      <c r="D119" s="8" t="s">
        <v>150</v>
      </c>
      <c r="E119" s="8" t="s">
        <v>3713</v>
      </c>
      <c r="F119" s="8" t="s">
        <v>151</v>
      </c>
      <c r="G119" s="8" t="s">
        <v>34</v>
      </c>
      <c r="H119" s="8" t="s">
        <v>3721</v>
      </c>
      <c r="I119" s="8">
        <v>5</v>
      </c>
      <c r="J119" s="9">
        <v>0.026018518518518517</v>
      </c>
      <c r="K119" s="8"/>
      <c r="L119" s="8"/>
      <c r="M119">
        <v>1</v>
      </c>
      <c r="N119">
        <f t="shared" si="1"/>
        <v>24</v>
      </c>
    </row>
    <row r="120" spans="1:14" ht="12.75">
      <c r="A120" s="8">
        <v>115</v>
      </c>
      <c r="B120" s="10">
        <v>354</v>
      </c>
      <c r="C120" s="10" t="s">
        <v>152</v>
      </c>
      <c r="D120" s="10" t="s">
        <v>153</v>
      </c>
      <c r="E120" s="10" t="s">
        <v>3713</v>
      </c>
      <c r="F120" s="10" t="s">
        <v>3758</v>
      </c>
      <c r="G120" s="10" t="s">
        <v>19</v>
      </c>
      <c r="H120" s="10" t="s">
        <v>3726</v>
      </c>
      <c r="I120" s="10">
        <v>16</v>
      </c>
      <c r="J120" s="11">
        <v>0.04071759259259259</v>
      </c>
      <c r="K120" s="10"/>
      <c r="L120" s="10"/>
      <c r="M120" s="12">
        <v>1</v>
      </c>
      <c r="N120">
        <f t="shared" si="1"/>
        <v>31</v>
      </c>
    </row>
    <row r="121" spans="1:14" ht="12.75">
      <c r="A121" s="8">
        <v>116</v>
      </c>
      <c r="B121" s="8">
        <v>333</v>
      </c>
      <c r="C121" s="8" t="s">
        <v>154</v>
      </c>
      <c r="D121" s="8" t="s">
        <v>155</v>
      </c>
      <c r="E121" s="8" t="s">
        <v>3713</v>
      </c>
      <c r="F121" s="8" t="s">
        <v>3734</v>
      </c>
      <c r="G121" s="8" t="s">
        <v>68</v>
      </c>
      <c r="H121" s="8" t="s">
        <v>3747</v>
      </c>
      <c r="I121" s="8">
        <v>13</v>
      </c>
      <c r="J121" s="9">
        <v>0.0275</v>
      </c>
      <c r="K121" s="8"/>
      <c r="L121" s="8"/>
      <c r="M121">
        <v>1</v>
      </c>
      <c r="N121">
        <f t="shared" si="1"/>
        <v>44</v>
      </c>
    </row>
    <row r="122" spans="1:14" ht="12.75">
      <c r="A122" s="8">
        <v>117</v>
      </c>
      <c r="B122" s="8">
        <v>334</v>
      </c>
      <c r="C122" s="8" t="s">
        <v>156</v>
      </c>
      <c r="D122" s="8" t="s">
        <v>3761</v>
      </c>
      <c r="E122" s="8" t="s">
        <v>3713</v>
      </c>
      <c r="F122" s="8" t="s">
        <v>3734</v>
      </c>
      <c r="G122" s="8" t="s">
        <v>68</v>
      </c>
      <c r="H122" s="8" t="s">
        <v>3747</v>
      </c>
      <c r="I122" s="8">
        <v>7</v>
      </c>
      <c r="J122" s="9">
        <v>0.026354166666666668</v>
      </c>
      <c r="K122" s="8"/>
      <c r="L122" s="8"/>
      <c r="M122">
        <v>1</v>
      </c>
      <c r="N122">
        <f t="shared" si="1"/>
        <v>44</v>
      </c>
    </row>
    <row r="123" spans="1:14" ht="12.75">
      <c r="A123" s="8">
        <v>118</v>
      </c>
      <c r="B123" s="8">
        <v>238</v>
      </c>
      <c r="C123" s="8" t="s">
        <v>157</v>
      </c>
      <c r="D123" s="8" t="s">
        <v>158</v>
      </c>
      <c r="E123" s="8" t="s">
        <v>3713</v>
      </c>
      <c r="F123" s="8" t="s">
        <v>159</v>
      </c>
      <c r="G123" s="8" t="s">
        <v>3763</v>
      </c>
      <c r="H123" s="8" t="s">
        <v>3716</v>
      </c>
      <c r="I123" s="8">
        <v>2</v>
      </c>
      <c r="J123" s="9">
        <v>0.026238425925925925</v>
      </c>
      <c r="K123" s="8"/>
      <c r="L123" s="8"/>
      <c r="M123">
        <v>1</v>
      </c>
      <c r="N123">
        <f t="shared" si="1"/>
        <v>54</v>
      </c>
    </row>
    <row r="124" spans="1:14" ht="12.75">
      <c r="A124" s="8">
        <v>119</v>
      </c>
      <c r="B124" s="8">
        <v>174</v>
      </c>
      <c r="C124" s="8" t="s">
        <v>160</v>
      </c>
      <c r="D124" s="8" t="s">
        <v>150</v>
      </c>
      <c r="E124" s="8" t="s">
        <v>3713</v>
      </c>
      <c r="F124" s="8" t="s">
        <v>97</v>
      </c>
      <c r="G124" s="8" t="s">
        <v>3802</v>
      </c>
      <c r="H124" s="8" t="s">
        <v>3731</v>
      </c>
      <c r="I124" s="8">
        <v>45</v>
      </c>
      <c r="J124" s="9">
        <v>0.0371875</v>
      </c>
      <c r="K124" s="8"/>
      <c r="L124" s="8"/>
      <c r="M124">
        <v>1</v>
      </c>
      <c r="N124">
        <f t="shared" si="1"/>
        <v>35</v>
      </c>
    </row>
    <row r="125" spans="1:14" ht="12.75">
      <c r="A125" s="8">
        <v>120</v>
      </c>
      <c r="B125" s="13">
        <v>148</v>
      </c>
      <c r="C125" s="13" t="s">
        <v>161</v>
      </c>
      <c r="D125" s="13" t="s">
        <v>3774</v>
      </c>
      <c r="E125" s="13" t="s">
        <v>3713</v>
      </c>
      <c r="F125" s="13" t="s">
        <v>3729</v>
      </c>
      <c r="G125" s="13" t="s">
        <v>111</v>
      </c>
      <c r="H125" s="13" t="s">
        <v>3721</v>
      </c>
      <c r="I125" s="13">
        <v>15</v>
      </c>
      <c r="J125" s="14">
        <v>0.029814814814814815</v>
      </c>
      <c r="K125" s="13">
        <v>4</v>
      </c>
      <c r="L125" s="13"/>
      <c r="M125" s="15">
        <v>1</v>
      </c>
      <c r="N125" s="15">
        <f t="shared" si="1"/>
        <v>21</v>
      </c>
    </row>
    <row r="126" spans="1:14" s="12" customFormat="1" ht="12.75">
      <c r="A126" s="16">
        <v>121</v>
      </c>
      <c r="B126" s="13">
        <v>336</v>
      </c>
      <c r="C126" s="13" t="s">
        <v>162</v>
      </c>
      <c r="D126" s="13" t="s">
        <v>3761</v>
      </c>
      <c r="E126" s="13" t="s">
        <v>3713</v>
      </c>
      <c r="F126" s="13" t="s">
        <v>3729</v>
      </c>
      <c r="G126" s="13" t="s">
        <v>3715</v>
      </c>
      <c r="H126" s="13" t="s">
        <v>3716</v>
      </c>
      <c r="I126" s="13">
        <v>38</v>
      </c>
      <c r="J126" s="14">
        <v>0.03643518518518519</v>
      </c>
      <c r="K126" s="13">
        <v>8</v>
      </c>
      <c r="L126" s="13">
        <v>5</v>
      </c>
      <c r="M126" s="15">
        <v>1</v>
      </c>
      <c r="N126" s="15">
        <f t="shared" si="1"/>
        <v>55</v>
      </c>
    </row>
    <row r="127" spans="1:14" ht="12.75">
      <c r="A127" s="8">
        <v>122</v>
      </c>
      <c r="B127" s="8">
        <v>199</v>
      </c>
      <c r="C127" s="8" t="s">
        <v>163</v>
      </c>
      <c r="D127" s="8" t="s">
        <v>3809</v>
      </c>
      <c r="E127" s="8" t="s">
        <v>3713</v>
      </c>
      <c r="F127" s="8" t="s">
        <v>73</v>
      </c>
      <c r="G127" s="8" t="s">
        <v>54</v>
      </c>
      <c r="H127" s="8" t="s">
        <v>3747</v>
      </c>
      <c r="I127" s="8">
        <v>47</v>
      </c>
      <c r="J127" s="9">
        <v>0.032893518518518516</v>
      </c>
      <c r="K127" s="8"/>
      <c r="L127" s="8"/>
      <c r="M127">
        <v>1</v>
      </c>
      <c r="N127">
        <f t="shared" si="1"/>
        <v>48</v>
      </c>
    </row>
    <row r="128" spans="1:14" ht="12.75">
      <c r="A128" s="13">
        <v>123</v>
      </c>
      <c r="B128" s="8">
        <v>295</v>
      </c>
      <c r="C128" s="8" t="s">
        <v>164</v>
      </c>
      <c r="D128" s="8" t="s">
        <v>165</v>
      </c>
      <c r="E128" s="8" t="s">
        <v>166</v>
      </c>
      <c r="F128" s="8" t="s">
        <v>3734</v>
      </c>
      <c r="G128" s="8" t="s">
        <v>68</v>
      </c>
      <c r="H128" s="8" t="s">
        <v>3747</v>
      </c>
      <c r="I128" s="8">
        <v>34</v>
      </c>
      <c r="J128" s="9">
        <v>0.03107638888888889</v>
      </c>
      <c r="K128" s="8"/>
      <c r="L128" s="8"/>
      <c r="M128">
        <v>1</v>
      </c>
      <c r="N128">
        <f t="shared" si="1"/>
        <v>44</v>
      </c>
    </row>
    <row r="129" spans="1:14" ht="12.75">
      <c r="A129" s="13">
        <v>124</v>
      </c>
      <c r="B129" s="8">
        <v>245</v>
      </c>
      <c r="C129" s="8" t="s">
        <v>167</v>
      </c>
      <c r="D129" s="8" t="s">
        <v>168</v>
      </c>
      <c r="E129" s="8" t="s">
        <v>3713</v>
      </c>
      <c r="F129" s="8" t="s">
        <v>169</v>
      </c>
      <c r="G129" s="8" t="s">
        <v>170</v>
      </c>
      <c r="H129" s="8" t="s">
        <v>3716</v>
      </c>
      <c r="I129" s="8">
        <v>13</v>
      </c>
      <c r="J129" s="9">
        <v>0.02980324074074074</v>
      </c>
      <c r="K129" s="8"/>
      <c r="L129" s="8"/>
      <c r="M129">
        <v>1</v>
      </c>
      <c r="N129">
        <f t="shared" si="1"/>
        <v>50</v>
      </c>
    </row>
    <row r="130" spans="1:14" ht="12.75">
      <c r="A130" s="8">
        <v>125</v>
      </c>
      <c r="B130" s="8">
        <v>212</v>
      </c>
      <c r="C130" s="8" t="s">
        <v>171</v>
      </c>
      <c r="D130" s="8" t="s">
        <v>3741</v>
      </c>
      <c r="E130" s="8" t="s">
        <v>3713</v>
      </c>
      <c r="F130" s="8" t="s">
        <v>172</v>
      </c>
      <c r="G130" s="8" t="s">
        <v>111</v>
      </c>
      <c r="H130" s="8" t="s">
        <v>3721</v>
      </c>
      <c r="I130" s="8">
        <v>32</v>
      </c>
      <c r="J130" s="9">
        <v>0.03756944444444445</v>
      </c>
      <c r="K130" s="8"/>
      <c r="L130" s="8"/>
      <c r="M130">
        <v>1</v>
      </c>
      <c r="N130">
        <f t="shared" si="1"/>
        <v>21</v>
      </c>
    </row>
    <row r="131" spans="1:14" ht="12.75">
      <c r="A131" s="13">
        <v>126</v>
      </c>
      <c r="B131" s="8">
        <v>297</v>
      </c>
      <c r="C131" s="8" t="s">
        <v>173</v>
      </c>
      <c r="D131" s="8" t="s">
        <v>3836</v>
      </c>
      <c r="E131" s="8" t="s">
        <v>3713</v>
      </c>
      <c r="F131" s="8" t="s">
        <v>3734</v>
      </c>
      <c r="G131" s="8" t="s">
        <v>170</v>
      </c>
      <c r="H131" s="8" t="s">
        <v>3716</v>
      </c>
      <c r="I131" s="8">
        <v>6</v>
      </c>
      <c r="J131" s="9">
        <v>0.02829861111111111</v>
      </c>
      <c r="K131" s="8"/>
      <c r="L131" s="8"/>
      <c r="M131">
        <v>1</v>
      </c>
      <c r="N131">
        <f t="shared" si="1"/>
        <v>50</v>
      </c>
    </row>
    <row r="132" spans="1:14" ht="12.75">
      <c r="A132" s="8">
        <v>127</v>
      </c>
      <c r="B132" s="8">
        <v>298</v>
      </c>
      <c r="C132" s="8" t="s">
        <v>173</v>
      </c>
      <c r="D132" s="8" t="s">
        <v>85</v>
      </c>
      <c r="E132" s="8" t="s">
        <v>3713</v>
      </c>
      <c r="F132" s="8" t="s">
        <v>3734</v>
      </c>
      <c r="G132" s="8" t="s">
        <v>3720</v>
      </c>
      <c r="H132" s="8" t="s">
        <v>3721</v>
      </c>
      <c r="I132" s="8">
        <v>13</v>
      </c>
      <c r="J132" s="9">
        <v>0.029502314814814815</v>
      </c>
      <c r="K132" s="8"/>
      <c r="L132" s="8"/>
      <c r="M132">
        <v>1</v>
      </c>
      <c r="N132">
        <f t="shared" si="1"/>
        <v>28</v>
      </c>
    </row>
    <row r="133" spans="1:14" ht="12.75">
      <c r="A133" s="8">
        <v>128</v>
      </c>
      <c r="B133" s="8">
        <v>346</v>
      </c>
      <c r="C133" s="8" t="s">
        <v>174</v>
      </c>
      <c r="D133" s="8" t="s">
        <v>3718</v>
      </c>
      <c r="E133" s="8" t="s">
        <v>3713</v>
      </c>
      <c r="F133" s="8" t="s">
        <v>3754</v>
      </c>
      <c r="G133" s="8" t="s">
        <v>3802</v>
      </c>
      <c r="H133" s="8" t="s">
        <v>3731</v>
      </c>
      <c r="I133" s="8">
        <v>7</v>
      </c>
      <c r="J133" s="9">
        <v>0.027314814814814816</v>
      </c>
      <c r="K133" s="8"/>
      <c r="L133" s="8"/>
      <c r="M133">
        <v>1</v>
      </c>
      <c r="N133">
        <f t="shared" si="1"/>
        <v>35</v>
      </c>
    </row>
    <row r="134" spans="1:14" ht="12.75">
      <c r="A134" s="8">
        <v>129</v>
      </c>
      <c r="B134" s="8">
        <v>231</v>
      </c>
      <c r="C134" s="8" t="s">
        <v>175</v>
      </c>
      <c r="D134" s="8" t="s">
        <v>70</v>
      </c>
      <c r="E134" s="8" t="s">
        <v>3713</v>
      </c>
      <c r="F134" s="8" t="s">
        <v>176</v>
      </c>
      <c r="G134" s="8" t="s">
        <v>25</v>
      </c>
      <c r="H134" s="8" t="s">
        <v>3747</v>
      </c>
      <c r="I134" s="8">
        <v>36</v>
      </c>
      <c r="J134" s="9">
        <v>0.031238425925925926</v>
      </c>
      <c r="K134" s="8"/>
      <c r="L134" s="8"/>
      <c r="M134">
        <v>1</v>
      </c>
      <c r="N134">
        <f aca="true" t="shared" si="2" ref="N134:N197">2007-G134</f>
        <v>47</v>
      </c>
    </row>
    <row r="135" spans="1:14" ht="12.75">
      <c r="A135" s="8">
        <v>130</v>
      </c>
      <c r="B135" s="8">
        <v>355</v>
      </c>
      <c r="C135" s="8" t="s">
        <v>175</v>
      </c>
      <c r="D135" s="8" t="s">
        <v>3824</v>
      </c>
      <c r="E135" s="8" t="s">
        <v>3713</v>
      </c>
      <c r="F135" s="8" t="s">
        <v>128</v>
      </c>
      <c r="G135" s="8" t="s">
        <v>120</v>
      </c>
      <c r="H135" s="8" t="s">
        <v>3736</v>
      </c>
      <c r="I135" s="8">
        <v>12</v>
      </c>
      <c r="J135" s="9">
        <v>0.03290509259259259</v>
      </c>
      <c r="K135" s="8"/>
      <c r="L135" s="8"/>
      <c r="M135">
        <v>1</v>
      </c>
      <c r="N135">
        <f t="shared" si="2"/>
        <v>18</v>
      </c>
    </row>
    <row r="136" spans="1:14" ht="12.75">
      <c r="A136" s="8">
        <v>131</v>
      </c>
      <c r="B136" s="13">
        <v>378</v>
      </c>
      <c r="C136" s="13" t="s">
        <v>175</v>
      </c>
      <c r="D136" s="13" t="s">
        <v>41</v>
      </c>
      <c r="E136" s="13" t="s">
        <v>3713</v>
      </c>
      <c r="F136" s="13" t="s">
        <v>3729</v>
      </c>
      <c r="G136" s="13" t="s">
        <v>14</v>
      </c>
      <c r="H136" s="13" t="s">
        <v>4</v>
      </c>
      <c r="I136" s="13">
        <v>4</v>
      </c>
      <c r="J136" s="14">
        <v>0.033136574074074075</v>
      </c>
      <c r="K136" s="13"/>
      <c r="L136" s="13"/>
      <c r="M136" s="15">
        <v>1</v>
      </c>
      <c r="N136" s="15">
        <f t="shared" si="2"/>
        <v>60</v>
      </c>
    </row>
    <row r="137" spans="1:14" ht="12.75">
      <c r="A137" s="8">
        <v>132</v>
      </c>
      <c r="B137" s="13">
        <v>359</v>
      </c>
      <c r="C137" s="13" t="s">
        <v>177</v>
      </c>
      <c r="D137" s="13" t="s">
        <v>67</v>
      </c>
      <c r="E137" s="13" t="s">
        <v>3713</v>
      </c>
      <c r="F137" s="13" t="s">
        <v>3729</v>
      </c>
      <c r="G137" s="13" t="s">
        <v>3820</v>
      </c>
      <c r="H137" s="13" t="s">
        <v>3747</v>
      </c>
      <c r="I137" s="13">
        <v>56</v>
      </c>
      <c r="J137" s="14">
        <v>0.03532407407407408</v>
      </c>
      <c r="K137" s="13"/>
      <c r="L137" s="13"/>
      <c r="M137" s="15">
        <v>1</v>
      </c>
      <c r="N137" s="15">
        <f t="shared" si="2"/>
        <v>41</v>
      </c>
    </row>
    <row r="138" spans="1:14" ht="12.75">
      <c r="A138" s="8">
        <v>133</v>
      </c>
      <c r="B138" s="8">
        <v>327</v>
      </c>
      <c r="C138" s="8" t="s">
        <v>178</v>
      </c>
      <c r="D138" s="8" t="s">
        <v>179</v>
      </c>
      <c r="E138" s="8" t="s">
        <v>3713</v>
      </c>
      <c r="F138" s="8" t="s">
        <v>180</v>
      </c>
      <c r="G138" s="8" t="s">
        <v>78</v>
      </c>
      <c r="H138" s="8" t="s">
        <v>3716</v>
      </c>
      <c r="I138" s="8">
        <v>15</v>
      </c>
      <c r="J138" s="9">
        <v>0.03019675925925926</v>
      </c>
      <c r="K138" s="8"/>
      <c r="L138" s="8"/>
      <c r="M138">
        <v>1</v>
      </c>
      <c r="N138">
        <f t="shared" si="2"/>
        <v>52</v>
      </c>
    </row>
    <row r="139" spans="1:14" ht="12.75">
      <c r="A139" s="8">
        <v>134</v>
      </c>
      <c r="B139" s="8">
        <v>314</v>
      </c>
      <c r="C139" s="8" t="s">
        <v>181</v>
      </c>
      <c r="D139" s="8" t="s">
        <v>3800</v>
      </c>
      <c r="E139" s="8" t="s">
        <v>3713</v>
      </c>
      <c r="F139" s="8" t="s">
        <v>182</v>
      </c>
      <c r="G139" s="8" t="s">
        <v>54</v>
      </c>
      <c r="H139" s="8" t="s">
        <v>3747</v>
      </c>
      <c r="I139" s="8">
        <v>18</v>
      </c>
      <c r="J139" s="9">
        <v>0.02872685185185185</v>
      </c>
      <c r="K139" s="8"/>
      <c r="L139" s="8"/>
      <c r="M139">
        <v>1</v>
      </c>
      <c r="N139">
        <f t="shared" si="2"/>
        <v>48</v>
      </c>
    </row>
    <row r="140" spans="1:14" ht="12.75">
      <c r="A140" s="8">
        <v>135</v>
      </c>
      <c r="B140" s="8">
        <v>167</v>
      </c>
      <c r="C140" s="8" t="s">
        <v>183</v>
      </c>
      <c r="D140" s="8" t="s">
        <v>3842</v>
      </c>
      <c r="E140" s="8" t="s">
        <v>3713</v>
      </c>
      <c r="F140" s="8" t="s">
        <v>13</v>
      </c>
      <c r="G140" s="8" t="s">
        <v>25</v>
      </c>
      <c r="H140" s="8" t="s">
        <v>3747</v>
      </c>
      <c r="I140" s="8">
        <v>33</v>
      </c>
      <c r="J140" s="9">
        <v>0.031018518518518518</v>
      </c>
      <c r="K140" s="8"/>
      <c r="L140" s="8"/>
      <c r="M140">
        <v>1</v>
      </c>
      <c r="N140">
        <f t="shared" si="2"/>
        <v>47</v>
      </c>
    </row>
    <row r="141" spans="1:14" ht="12.75">
      <c r="A141" s="8">
        <v>136</v>
      </c>
      <c r="B141" s="10">
        <v>182</v>
      </c>
      <c r="C141" s="10" t="s">
        <v>184</v>
      </c>
      <c r="D141" s="10" t="s">
        <v>185</v>
      </c>
      <c r="E141" s="10" t="s">
        <v>3713</v>
      </c>
      <c r="F141" s="10" t="s">
        <v>186</v>
      </c>
      <c r="G141" s="10" t="s">
        <v>34</v>
      </c>
      <c r="H141" s="10" t="s">
        <v>3726</v>
      </c>
      <c r="I141" s="10">
        <v>17</v>
      </c>
      <c r="J141" s="11">
        <v>0.04428240740740741</v>
      </c>
      <c r="K141" s="10"/>
      <c r="L141" s="10"/>
      <c r="M141" s="12">
        <v>1</v>
      </c>
      <c r="N141">
        <f t="shared" si="2"/>
        <v>24</v>
      </c>
    </row>
    <row r="142" spans="1:14" ht="12.75">
      <c r="A142" s="8">
        <v>137</v>
      </c>
      <c r="B142" s="16">
        <v>210</v>
      </c>
      <c r="C142" s="16" t="s">
        <v>187</v>
      </c>
      <c r="D142" s="16" t="s">
        <v>82</v>
      </c>
      <c r="E142" s="16" t="s">
        <v>3713</v>
      </c>
      <c r="F142" s="16" t="s">
        <v>3729</v>
      </c>
      <c r="G142" s="16" t="s">
        <v>188</v>
      </c>
      <c r="H142" s="16" t="s">
        <v>3807</v>
      </c>
      <c r="I142" s="16">
        <v>2</v>
      </c>
      <c r="J142" s="17">
        <v>0.03181712962962963</v>
      </c>
      <c r="K142" s="16"/>
      <c r="L142" s="16"/>
      <c r="M142" s="18">
        <v>1</v>
      </c>
      <c r="N142" s="15">
        <f t="shared" si="2"/>
        <v>36</v>
      </c>
    </row>
    <row r="143" spans="1:14" ht="12.75">
      <c r="A143" s="8">
        <v>138</v>
      </c>
      <c r="B143" s="8">
        <v>243</v>
      </c>
      <c r="C143" s="8" t="s">
        <v>189</v>
      </c>
      <c r="D143" s="8" t="s">
        <v>3809</v>
      </c>
      <c r="E143" s="8" t="s">
        <v>3713</v>
      </c>
      <c r="F143" s="8" t="s">
        <v>3810</v>
      </c>
      <c r="G143" s="8" t="s">
        <v>3787</v>
      </c>
      <c r="H143" s="8" t="s">
        <v>3747</v>
      </c>
      <c r="I143" s="8">
        <v>46</v>
      </c>
      <c r="J143" s="9">
        <v>0.032337962962962964</v>
      </c>
      <c r="K143" s="8"/>
      <c r="L143" s="8"/>
      <c r="M143">
        <v>1</v>
      </c>
      <c r="N143">
        <f t="shared" si="2"/>
        <v>45</v>
      </c>
    </row>
    <row r="144" spans="1:14" ht="12.75">
      <c r="A144" s="8">
        <v>139</v>
      </c>
      <c r="B144" s="8">
        <v>207</v>
      </c>
      <c r="C144" s="8" t="s">
        <v>190</v>
      </c>
      <c r="D144" s="8" t="s">
        <v>3741</v>
      </c>
      <c r="E144" s="8" t="s">
        <v>3713</v>
      </c>
      <c r="F144" s="8" t="s">
        <v>3864</v>
      </c>
      <c r="G144" s="8" t="s">
        <v>3740</v>
      </c>
      <c r="H144" s="8" t="s">
        <v>3721</v>
      </c>
      <c r="I144" s="8">
        <v>30</v>
      </c>
      <c r="J144" s="9">
        <v>0.03693287037037037</v>
      </c>
      <c r="K144" s="8"/>
      <c r="L144" s="8"/>
      <c r="M144">
        <v>1</v>
      </c>
      <c r="N144">
        <f t="shared" si="2"/>
        <v>27</v>
      </c>
    </row>
    <row r="145" spans="1:14" ht="12.75">
      <c r="A145" s="13">
        <v>140</v>
      </c>
      <c r="B145" s="8">
        <v>235</v>
      </c>
      <c r="C145" s="8" t="s">
        <v>191</v>
      </c>
      <c r="D145" s="8" t="s">
        <v>3809</v>
      </c>
      <c r="E145" s="8" t="s">
        <v>3713</v>
      </c>
      <c r="F145" s="8" t="s">
        <v>94</v>
      </c>
      <c r="G145" s="8" t="s">
        <v>3783</v>
      </c>
      <c r="H145" s="8" t="s">
        <v>3716</v>
      </c>
      <c r="I145" s="8">
        <v>43</v>
      </c>
      <c r="J145" s="9">
        <v>0.04175925925925926</v>
      </c>
      <c r="K145" s="8"/>
      <c r="L145" s="8"/>
      <c r="M145">
        <v>1</v>
      </c>
      <c r="N145">
        <f t="shared" si="2"/>
        <v>59</v>
      </c>
    </row>
    <row r="146" spans="1:14" s="12" customFormat="1" ht="12.75">
      <c r="A146" s="16">
        <v>141</v>
      </c>
      <c r="B146" s="8">
        <v>147</v>
      </c>
      <c r="C146" s="8" t="s">
        <v>192</v>
      </c>
      <c r="D146" s="8" t="s">
        <v>3842</v>
      </c>
      <c r="E146" s="8" t="s">
        <v>3713</v>
      </c>
      <c r="F146" s="8" t="s">
        <v>193</v>
      </c>
      <c r="G146" s="8" t="s">
        <v>68</v>
      </c>
      <c r="H146" s="8" t="s">
        <v>3747</v>
      </c>
      <c r="I146" s="8">
        <v>41</v>
      </c>
      <c r="J146" s="9">
        <v>0.031828703703703706</v>
      </c>
      <c r="K146" s="8"/>
      <c r="L146" s="8"/>
      <c r="M146">
        <v>1</v>
      </c>
      <c r="N146">
        <f t="shared" si="2"/>
        <v>44</v>
      </c>
    </row>
    <row r="147" spans="1:14" ht="12.75">
      <c r="A147" s="8">
        <v>142</v>
      </c>
      <c r="B147" s="8">
        <v>200</v>
      </c>
      <c r="C147" s="8" t="s">
        <v>194</v>
      </c>
      <c r="D147" s="8" t="s">
        <v>70</v>
      </c>
      <c r="E147" s="8" t="s">
        <v>3713</v>
      </c>
      <c r="F147" s="8" t="s">
        <v>73</v>
      </c>
      <c r="G147" s="8" t="s">
        <v>22</v>
      </c>
      <c r="H147" s="8" t="s">
        <v>3731</v>
      </c>
      <c r="I147" s="8">
        <v>5</v>
      </c>
      <c r="J147" s="9">
        <v>0.02638888888888889</v>
      </c>
      <c r="K147" s="8"/>
      <c r="L147" s="8"/>
      <c r="M147">
        <v>1</v>
      </c>
      <c r="N147">
        <f t="shared" si="2"/>
        <v>39</v>
      </c>
    </row>
    <row r="148" spans="1:14" ht="12.75">
      <c r="A148" s="8">
        <v>143</v>
      </c>
      <c r="B148" s="8">
        <v>387</v>
      </c>
      <c r="C148" s="8" t="s">
        <v>195</v>
      </c>
      <c r="D148" s="8" t="s">
        <v>3842</v>
      </c>
      <c r="E148" s="8" t="s">
        <v>3713</v>
      </c>
      <c r="F148" s="8" t="s">
        <v>71</v>
      </c>
      <c r="G148" s="8" t="s">
        <v>3840</v>
      </c>
      <c r="H148" s="8" t="s">
        <v>3721</v>
      </c>
      <c r="I148" s="8">
        <v>33</v>
      </c>
      <c r="J148" s="9">
        <v>0.03849537037037037</v>
      </c>
      <c r="K148" s="8">
        <v>11</v>
      </c>
      <c r="L148" s="8">
        <v>8</v>
      </c>
      <c r="M148">
        <v>1</v>
      </c>
      <c r="N148">
        <f t="shared" si="2"/>
        <v>26</v>
      </c>
    </row>
    <row r="149" spans="1:14" ht="12.75">
      <c r="A149" s="8">
        <v>144</v>
      </c>
      <c r="B149" s="8">
        <v>152</v>
      </c>
      <c r="C149" s="8" t="s">
        <v>196</v>
      </c>
      <c r="D149" s="8" t="s">
        <v>197</v>
      </c>
      <c r="E149" s="8" t="s">
        <v>3713</v>
      </c>
      <c r="F149" s="8" t="s">
        <v>3758</v>
      </c>
      <c r="G149" s="8" t="s">
        <v>198</v>
      </c>
      <c r="H149" s="8" t="s">
        <v>3747</v>
      </c>
      <c r="I149" s="8">
        <v>29</v>
      </c>
      <c r="J149" s="9">
        <v>0.030578703703703705</v>
      </c>
      <c r="K149" s="8"/>
      <c r="L149" s="8"/>
      <c r="M149">
        <v>1</v>
      </c>
      <c r="N149">
        <f t="shared" si="2"/>
        <v>46</v>
      </c>
    </row>
    <row r="150" spans="1:14" ht="12.75">
      <c r="A150" s="8">
        <v>145</v>
      </c>
      <c r="B150" s="8">
        <v>251</v>
      </c>
      <c r="C150" s="8" t="s">
        <v>199</v>
      </c>
      <c r="D150" s="8" t="s">
        <v>3842</v>
      </c>
      <c r="E150" s="8" t="s">
        <v>3713</v>
      </c>
      <c r="F150" s="8" t="s">
        <v>200</v>
      </c>
      <c r="G150" s="8" t="s">
        <v>46</v>
      </c>
      <c r="H150" s="8" t="s">
        <v>3736</v>
      </c>
      <c r="I150" s="8">
        <v>2</v>
      </c>
      <c r="J150" s="9">
        <v>0.025625</v>
      </c>
      <c r="K150" s="8"/>
      <c r="L150" s="8"/>
      <c r="M150">
        <v>1</v>
      </c>
      <c r="N150">
        <f t="shared" si="2"/>
        <v>19</v>
      </c>
    </row>
    <row r="151" spans="1:14" ht="12.75">
      <c r="A151" s="8">
        <v>146</v>
      </c>
      <c r="B151" s="13">
        <v>239</v>
      </c>
      <c r="C151" s="13" t="s">
        <v>201</v>
      </c>
      <c r="D151" s="13" t="s">
        <v>3800</v>
      </c>
      <c r="E151" s="13" t="s">
        <v>3713</v>
      </c>
      <c r="F151" s="13" t="s">
        <v>3729</v>
      </c>
      <c r="G151" s="13" t="s">
        <v>3848</v>
      </c>
      <c r="H151" s="13" t="s">
        <v>3721</v>
      </c>
      <c r="I151" s="13">
        <v>23</v>
      </c>
      <c r="J151" s="14">
        <v>0.03297453703703704</v>
      </c>
      <c r="K151" s="13"/>
      <c r="L151" s="13"/>
      <c r="M151" s="15">
        <v>1</v>
      </c>
      <c r="N151" s="15">
        <f t="shared" si="2"/>
        <v>25</v>
      </c>
    </row>
    <row r="152" spans="1:14" ht="12.75">
      <c r="A152" s="13">
        <v>147</v>
      </c>
      <c r="B152" s="8">
        <v>264</v>
      </c>
      <c r="C152" s="8" t="s">
        <v>202</v>
      </c>
      <c r="D152" s="8" t="s">
        <v>3778</v>
      </c>
      <c r="E152" s="8" t="s">
        <v>3713</v>
      </c>
      <c r="F152" s="8" t="s">
        <v>203</v>
      </c>
      <c r="G152" s="8" t="s">
        <v>3848</v>
      </c>
      <c r="H152" s="8" t="s">
        <v>3721</v>
      </c>
      <c r="I152" s="8">
        <v>3</v>
      </c>
      <c r="J152" s="9">
        <v>0.02486111111111111</v>
      </c>
      <c r="K152" s="8"/>
      <c r="L152" s="8"/>
      <c r="M152">
        <v>1</v>
      </c>
      <c r="N152">
        <f t="shared" si="2"/>
        <v>25</v>
      </c>
    </row>
    <row r="153" spans="1:14" ht="12.75">
      <c r="A153" s="8">
        <v>148</v>
      </c>
      <c r="B153" s="8">
        <v>290</v>
      </c>
      <c r="C153" s="8" t="s">
        <v>204</v>
      </c>
      <c r="D153" s="8" t="s">
        <v>3800</v>
      </c>
      <c r="E153" s="8" t="s">
        <v>3713</v>
      </c>
      <c r="F153" s="8" t="s">
        <v>205</v>
      </c>
      <c r="G153" s="8" t="s">
        <v>3806</v>
      </c>
      <c r="H153" s="8" t="s">
        <v>3747</v>
      </c>
      <c r="I153" s="8">
        <v>4</v>
      </c>
      <c r="J153" s="9">
        <v>0.026203703703703705</v>
      </c>
      <c r="K153" s="8"/>
      <c r="L153" s="8"/>
      <c r="M153">
        <v>1</v>
      </c>
      <c r="N153">
        <f t="shared" si="2"/>
        <v>43</v>
      </c>
    </row>
    <row r="154" spans="1:14" ht="12.75">
      <c r="A154" s="13">
        <v>149</v>
      </c>
      <c r="B154" s="8">
        <v>292</v>
      </c>
      <c r="C154" s="8" t="s">
        <v>204</v>
      </c>
      <c r="D154" s="8" t="s">
        <v>70</v>
      </c>
      <c r="E154" s="8" t="s">
        <v>3713</v>
      </c>
      <c r="F154" s="8" t="s">
        <v>205</v>
      </c>
      <c r="G154" s="8" t="s">
        <v>54</v>
      </c>
      <c r="H154" s="8" t="s">
        <v>3747</v>
      </c>
      <c r="I154" s="8">
        <v>44</v>
      </c>
      <c r="J154" s="9">
        <v>0.03215277777777778</v>
      </c>
      <c r="K154" s="8"/>
      <c r="L154" s="8"/>
      <c r="M154">
        <v>1</v>
      </c>
      <c r="N154">
        <f t="shared" si="2"/>
        <v>48</v>
      </c>
    </row>
    <row r="155" spans="1:14" ht="12.75">
      <c r="A155" s="8">
        <v>150</v>
      </c>
      <c r="B155" s="10">
        <v>291</v>
      </c>
      <c r="C155" s="10" t="s">
        <v>204</v>
      </c>
      <c r="D155" s="10" t="s">
        <v>206</v>
      </c>
      <c r="E155" s="10" t="s">
        <v>3713</v>
      </c>
      <c r="F155" s="10" t="s">
        <v>205</v>
      </c>
      <c r="G155" s="10" t="s">
        <v>198</v>
      </c>
      <c r="H155" s="10" t="s">
        <v>3807</v>
      </c>
      <c r="I155" s="10">
        <v>8</v>
      </c>
      <c r="J155" s="11">
        <v>0.04658564814814815</v>
      </c>
      <c r="K155" s="10"/>
      <c r="L155" s="10"/>
      <c r="M155" s="12">
        <v>1</v>
      </c>
      <c r="N155">
        <f t="shared" si="2"/>
        <v>46</v>
      </c>
    </row>
    <row r="156" spans="1:14" ht="12.75">
      <c r="A156" s="8">
        <v>151</v>
      </c>
      <c r="B156" s="8">
        <v>226</v>
      </c>
      <c r="C156" s="8" t="s">
        <v>207</v>
      </c>
      <c r="D156" s="8" t="s">
        <v>125</v>
      </c>
      <c r="E156" s="8" t="s">
        <v>3713</v>
      </c>
      <c r="F156" s="8" t="s">
        <v>208</v>
      </c>
      <c r="G156" s="8" t="s">
        <v>209</v>
      </c>
      <c r="H156" s="8" t="s">
        <v>4</v>
      </c>
      <c r="I156" s="8">
        <v>12</v>
      </c>
      <c r="J156" s="9">
        <v>0.03768518518518518</v>
      </c>
      <c r="K156" s="8"/>
      <c r="L156" s="8"/>
      <c r="M156">
        <v>1</v>
      </c>
      <c r="N156">
        <f t="shared" si="2"/>
        <v>68</v>
      </c>
    </row>
    <row r="157" spans="1:14" ht="12.75">
      <c r="A157" s="8">
        <v>152</v>
      </c>
      <c r="B157" s="8">
        <v>331</v>
      </c>
      <c r="C157" s="8" t="s">
        <v>210</v>
      </c>
      <c r="D157" s="8" t="s">
        <v>3781</v>
      </c>
      <c r="E157" s="8" t="s">
        <v>3713</v>
      </c>
      <c r="F157" s="8" t="s">
        <v>3864</v>
      </c>
      <c r="G157" s="8" t="s">
        <v>3767</v>
      </c>
      <c r="H157" s="8" t="s">
        <v>3768</v>
      </c>
      <c r="I157" s="8">
        <v>3</v>
      </c>
      <c r="J157" s="9">
        <v>0.04050925925925926</v>
      </c>
      <c r="K157" s="8"/>
      <c r="L157" s="8"/>
      <c r="M157">
        <v>1</v>
      </c>
      <c r="N157">
        <f t="shared" si="2"/>
        <v>71</v>
      </c>
    </row>
    <row r="158" spans="1:14" s="12" customFormat="1" ht="12.75">
      <c r="A158" s="10">
        <v>153</v>
      </c>
      <c r="B158" s="8">
        <v>211</v>
      </c>
      <c r="C158" s="8" t="s">
        <v>211</v>
      </c>
      <c r="D158" s="8" t="s">
        <v>3832</v>
      </c>
      <c r="E158" s="8" t="s">
        <v>3713</v>
      </c>
      <c r="F158" s="8" t="s">
        <v>212</v>
      </c>
      <c r="G158" s="8" t="s">
        <v>111</v>
      </c>
      <c r="H158" s="8" t="s">
        <v>3721</v>
      </c>
      <c r="I158" s="8">
        <v>24</v>
      </c>
      <c r="J158" s="9">
        <v>0.033541666666666664</v>
      </c>
      <c r="K158" s="8"/>
      <c r="L158" s="8"/>
      <c r="M158">
        <v>1</v>
      </c>
      <c r="N158">
        <f t="shared" si="2"/>
        <v>21</v>
      </c>
    </row>
    <row r="159" spans="1:14" ht="12.75">
      <c r="A159" s="13">
        <v>154</v>
      </c>
      <c r="B159" s="8">
        <v>347</v>
      </c>
      <c r="C159" s="8" t="s">
        <v>213</v>
      </c>
      <c r="D159" s="8" t="s">
        <v>104</v>
      </c>
      <c r="E159" s="8" t="s">
        <v>3713</v>
      </c>
      <c r="F159" s="8" t="s">
        <v>3714</v>
      </c>
      <c r="G159" s="8" t="s">
        <v>3772</v>
      </c>
      <c r="H159" s="8" t="s">
        <v>3716</v>
      </c>
      <c r="I159" s="8">
        <v>33</v>
      </c>
      <c r="J159" s="9">
        <v>0.03546296296296296</v>
      </c>
      <c r="K159" s="8"/>
      <c r="L159" s="8"/>
      <c r="M159">
        <v>1</v>
      </c>
      <c r="N159">
        <f t="shared" si="2"/>
        <v>57</v>
      </c>
    </row>
    <row r="160" spans="1:14" ht="12.75">
      <c r="A160" s="13">
        <v>155</v>
      </c>
      <c r="B160" s="8">
        <v>241</v>
      </c>
      <c r="C160" s="8" t="s">
        <v>214</v>
      </c>
      <c r="D160" s="8" t="s">
        <v>3791</v>
      </c>
      <c r="E160" s="8" t="s">
        <v>3713</v>
      </c>
      <c r="F160" s="8" t="s">
        <v>215</v>
      </c>
      <c r="G160" s="8" t="s">
        <v>170</v>
      </c>
      <c r="H160" s="8" t="s">
        <v>3716</v>
      </c>
      <c r="I160" s="8">
        <v>7</v>
      </c>
      <c r="J160" s="9">
        <v>0.028483796296296295</v>
      </c>
      <c r="K160" s="8"/>
      <c r="L160" s="8"/>
      <c r="M160">
        <v>1</v>
      </c>
      <c r="N160">
        <f t="shared" si="2"/>
        <v>50</v>
      </c>
    </row>
    <row r="161" spans="1:14" ht="12.75">
      <c r="A161" s="8">
        <v>156</v>
      </c>
      <c r="B161" s="8">
        <v>232</v>
      </c>
      <c r="C161" s="8" t="s">
        <v>216</v>
      </c>
      <c r="D161" s="8" t="s">
        <v>217</v>
      </c>
      <c r="E161" s="8" t="s">
        <v>3713</v>
      </c>
      <c r="F161" s="8" t="s">
        <v>21</v>
      </c>
      <c r="G161" s="8" t="s">
        <v>139</v>
      </c>
      <c r="H161" s="8" t="s">
        <v>3731</v>
      </c>
      <c r="I161" s="8">
        <v>9</v>
      </c>
      <c r="J161" s="9">
        <v>0.028090277777777777</v>
      </c>
      <c r="K161" s="8"/>
      <c r="L161" s="8"/>
      <c r="M161">
        <v>1</v>
      </c>
      <c r="N161">
        <f t="shared" si="2"/>
        <v>38</v>
      </c>
    </row>
    <row r="162" spans="1:14" ht="12.75">
      <c r="A162" s="8">
        <v>157</v>
      </c>
      <c r="B162" s="8">
        <v>145</v>
      </c>
      <c r="C162" s="8" t="s">
        <v>218</v>
      </c>
      <c r="D162" s="8" t="s">
        <v>85</v>
      </c>
      <c r="E162" s="8" t="s">
        <v>3713</v>
      </c>
      <c r="F162" s="8" t="s">
        <v>219</v>
      </c>
      <c r="G162" s="8" t="s">
        <v>3830</v>
      </c>
      <c r="H162" s="8" t="s">
        <v>3731</v>
      </c>
      <c r="I162" s="8">
        <v>22</v>
      </c>
      <c r="J162" s="9">
        <v>0.029965277777777778</v>
      </c>
      <c r="K162" s="8"/>
      <c r="L162" s="8"/>
      <c r="M162">
        <v>1</v>
      </c>
      <c r="N162">
        <f t="shared" si="2"/>
        <v>33</v>
      </c>
    </row>
    <row r="163" spans="1:14" ht="12.75">
      <c r="A163" s="8">
        <v>158</v>
      </c>
      <c r="B163" s="8">
        <v>236</v>
      </c>
      <c r="C163" s="8" t="s">
        <v>220</v>
      </c>
      <c r="D163" s="8" t="s">
        <v>3765</v>
      </c>
      <c r="E163" s="8" t="s">
        <v>3713</v>
      </c>
      <c r="F163" s="8" t="s">
        <v>159</v>
      </c>
      <c r="G163" s="8" t="s">
        <v>221</v>
      </c>
      <c r="H163" s="8" t="s">
        <v>4</v>
      </c>
      <c r="I163" s="8">
        <v>6</v>
      </c>
      <c r="J163" s="9">
        <v>0.033680555555555554</v>
      </c>
      <c r="K163" s="8"/>
      <c r="L163" s="8"/>
      <c r="M163">
        <v>1</v>
      </c>
      <c r="N163">
        <f t="shared" si="2"/>
        <v>63</v>
      </c>
    </row>
    <row r="164" spans="1:14" ht="12.75">
      <c r="A164" s="13">
        <v>159</v>
      </c>
      <c r="B164" s="8">
        <v>193</v>
      </c>
      <c r="C164" s="8" t="s">
        <v>222</v>
      </c>
      <c r="D164" s="8" t="s">
        <v>3765</v>
      </c>
      <c r="E164" s="8" t="s">
        <v>3713</v>
      </c>
      <c r="F164" s="8" t="s">
        <v>3714</v>
      </c>
      <c r="G164" s="8" t="s">
        <v>221</v>
      </c>
      <c r="H164" s="8" t="s">
        <v>4</v>
      </c>
      <c r="I164" s="8">
        <v>7</v>
      </c>
      <c r="J164" s="9">
        <v>0.03420138888888889</v>
      </c>
      <c r="K164" s="8"/>
      <c r="L164" s="8"/>
      <c r="M164">
        <v>1</v>
      </c>
      <c r="N164">
        <f t="shared" si="2"/>
        <v>63</v>
      </c>
    </row>
    <row r="165" spans="1:14" ht="12.75">
      <c r="A165" s="13">
        <v>160</v>
      </c>
      <c r="B165" s="16">
        <v>373</v>
      </c>
      <c r="C165" s="16" t="s">
        <v>223</v>
      </c>
      <c r="D165" s="16" t="s">
        <v>224</v>
      </c>
      <c r="E165" s="16" t="s">
        <v>3713</v>
      </c>
      <c r="F165" s="16" t="s">
        <v>3729</v>
      </c>
      <c r="G165" s="16" t="s">
        <v>31</v>
      </c>
      <c r="H165" s="16" t="s">
        <v>3726</v>
      </c>
      <c r="I165" s="16">
        <v>8</v>
      </c>
      <c r="J165" s="17">
        <v>0.03525462962962963</v>
      </c>
      <c r="K165" s="16"/>
      <c r="L165" s="16"/>
      <c r="M165" s="18">
        <v>1</v>
      </c>
      <c r="N165" s="15">
        <f t="shared" si="2"/>
        <v>20</v>
      </c>
    </row>
    <row r="166" spans="1:14" ht="12.75">
      <c r="A166" s="8">
        <v>161</v>
      </c>
      <c r="B166" s="8">
        <v>284</v>
      </c>
      <c r="C166" s="8" t="s">
        <v>225</v>
      </c>
      <c r="D166" s="8" t="s">
        <v>70</v>
      </c>
      <c r="E166" s="8" t="s">
        <v>3713</v>
      </c>
      <c r="F166" s="8" t="s">
        <v>3797</v>
      </c>
      <c r="G166" s="8" t="s">
        <v>3720</v>
      </c>
      <c r="H166" s="8" t="s">
        <v>3721</v>
      </c>
      <c r="I166" s="8">
        <v>17</v>
      </c>
      <c r="J166" s="9">
        <v>0.030381944444444444</v>
      </c>
      <c r="K166" s="8"/>
      <c r="L166" s="8"/>
      <c r="M166">
        <v>1</v>
      </c>
      <c r="N166">
        <f t="shared" si="2"/>
        <v>28</v>
      </c>
    </row>
    <row r="167" spans="1:14" ht="12.75">
      <c r="A167" s="13">
        <v>162</v>
      </c>
      <c r="B167" s="8">
        <v>348</v>
      </c>
      <c r="C167" s="8" t="s">
        <v>225</v>
      </c>
      <c r="D167" s="8" t="s">
        <v>3718</v>
      </c>
      <c r="E167" s="8" t="s">
        <v>3713</v>
      </c>
      <c r="F167" s="8" t="s">
        <v>71</v>
      </c>
      <c r="G167" s="8" t="s">
        <v>3830</v>
      </c>
      <c r="H167" s="8" t="s">
        <v>3731</v>
      </c>
      <c r="I167" s="8">
        <v>24</v>
      </c>
      <c r="J167" s="9">
        <v>0.03050925925925926</v>
      </c>
      <c r="K167" s="8">
        <v>6</v>
      </c>
      <c r="L167" s="8"/>
      <c r="M167">
        <v>1</v>
      </c>
      <c r="N167">
        <f t="shared" si="2"/>
        <v>33</v>
      </c>
    </row>
    <row r="168" spans="1:14" ht="12.75">
      <c r="A168" s="8">
        <v>163</v>
      </c>
      <c r="B168" s="8">
        <v>345</v>
      </c>
      <c r="C168" s="8" t="s">
        <v>226</v>
      </c>
      <c r="D168" s="8" t="s">
        <v>3718</v>
      </c>
      <c r="E168" s="8" t="s">
        <v>3713</v>
      </c>
      <c r="F168" s="8" t="s">
        <v>3795</v>
      </c>
      <c r="G168" s="8" t="s">
        <v>3725</v>
      </c>
      <c r="H168" s="8" t="s">
        <v>3721</v>
      </c>
      <c r="I168" s="8">
        <v>14</v>
      </c>
      <c r="J168" s="9">
        <v>0.029756944444444444</v>
      </c>
      <c r="K168" s="8"/>
      <c r="L168" s="8"/>
      <c r="M168">
        <v>1</v>
      </c>
      <c r="N168">
        <f t="shared" si="2"/>
        <v>22</v>
      </c>
    </row>
    <row r="169" spans="1:14" ht="12.75">
      <c r="A169" s="8">
        <v>164</v>
      </c>
      <c r="B169" s="8">
        <v>151</v>
      </c>
      <c r="C169" s="8" t="s">
        <v>227</v>
      </c>
      <c r="D169" s="8" t="s">
        <v>3765</v>
      </c>
      <c r="E169" s="8" t="s">
        <v>3713</v>
      </c>
      <c r="F169" s="8" t="s">
        <v>3762</v>
      </c>
      <c r="G169" s="8" t="s">
        <v>123</v>
      </c>
      <c r="H169" s="8" t="s">
        <v>3747</v>
      </c>
      <c r="I169" s="8">
        <v>43</v>
      </c>
      <c r="J169" s="9">
        <v>0.031967592592592596</v>
      </c>
      <c r="K169" s="8"/>
      <c r="L169" s="8"/>
      <c r="M169">
        <v>1</v>
      </c>
      <c r="N169">
        <f t="shared" si="2"/>
        <v>49</v>
      </c>
    </row>
    <row r="170" spans="1:14" ht="12.75">
      <c r="A170" s="8">
        <v>165</v>
      </c>
      <c r="B170" s="10">
        <v>247</v>
      </c>
      <c r="C170" s="10" t="s">
        <v>228</v>
      </c>
      <c r="D170" s="10" t="s">
        <v>229</v>
      </c>
      <c r="E170" s="10" t="s">
        <v>3713</v>
      </c>
      <c r="F170" s="10" t="s">
        <v>230</v>
      </c>
      <c r="G170" s="10" t="s">
        <v>123</v>
      </c>
      <c r="H170" s="10" t="s">
        <v>3807</v>
      </c>
      <c r="I170" s="10">
        <v>7</v>
      </c>
      <c r="J170" s="11">
        <v>0.04040509259259259</v>
      </c>
      <c r="K170" s="10"/>
      <c r="L170" s="10"/>
      <c r="M170" s="12">
        <v>1</v>
      </c>
      <c r="N170">
        <f t="shared" si="2"/>
        <v>49</v>
      </c>
    </row>
    <row r="171" spans="1:14" ht="12.75">
      <c r="A171" s="8">
        <v>166</v>
      </c>
      <c r="B171" s="8">
        <v>246</v>
      </c>
      <c r="C171" s="8" t="s">
        <v>228</v>
      </c>
      <c r="D171" s="8" t="s">
        <v>3778</v>
      </c>
      <c r="E171" s="8" t="s">
        <v>3713</v>
      </c>
      <c r="F171" s="8" t="s">
        <v>231</v>
      </c>
      <c r="G171" s="8" t="s">
        <v>3715</v>
      </c>
      <c r="H171" s="8" t="s">
        <v>3716</v>
      </c>
      <c r="I171" s="8">
        <v>41</v>
      </c>
      <c r="J171" s="9">
        <v>0.04116898148148148</v>
      </c>
      <c r="K171" s="8"/>
      <c r="L171" s="8"/>
      <c r="M171">
        <v>1</v>
      </c>
      <c r="N171">
        <f t="shared" si="2"/>
        <v>55</v>
      </c>
    </row>
    <row r="172" spans="1:14" ht="12.75">
      <c r="A172" s="8">
        <v>167</v>
      </c>
      <c r="B172" s="8">
        <v>307</v>
      </c>
      <c r="C172" s="8" t="s">
        <v>232</v>
      </c>
      <c r="D172" s="8" t="s">
        <v>3836</v>
      </c>
      <c r="E172" s="8" t="s">
        <v>3713</v>
      </c>
      <c r="F172" s="8" t="s">
        <v>3734</v>
      </c>
      <c r="G172" s="8" t="s">
        <v>3763</v>
      </c>
      <c r="H172" s="8" t="s">
        <v>3716</v>
      </c>
      <c r="I172" s="8">
        <v>27</v>
      </c>
      <c r="J172" s="9">
        <v>0.03318287037037037</v>
      </c>
      <c r="K172" s="8"/>
      <c r="L172" s="8"/>
      <c r="M172">
        <v>1</v>
      </c>
      <c r="N172">
        <f t="shared" si="2"/>
        <v>54</v>
      </c>
    </row>
    <row r="173" spans="1:14" s="12" customFormat="1" ht="12.75">
      <c r="A173" s="10">
        <v>168</v>
      </c>
      <c r="B173" s="8">
        <v>287</v>
      </c>
      <c r="C173" s="8" t="s">
        <v>233</v>
      </c>
      <c r="D173" s="8" t="s">
        <v>3809</v>
      </c>
      <c r="E173" s="8" t="s">
        <v>3713</v>
      </c>
      <c r="F173" s="8" t="s">
        <v>2</v>
      </c>
      <c r="G173" s="8" t="s">
        <v>3</v>
      </c>
      <c r="H173" s="8" t="s">
        <v>4</v>
      </c>
      <c r="I173" s="8">
        <v>9</v>
      </c>
      <c r="J173" s="9">
        <v>0.03549768518518519</v>
      </c>
      <c r="K173" s="8"/>
      <c r="L173" s="8"/>
      <c r="M173">
        <v>1</v>
      </c>
      <c r="N173">
        <f t="shared" si="2"/>
        <v>61</v>
      </c>
    </row>
    <row r="174" spans="1:14" ht="12.75">
      <c r="A174" s="8">
        <v>169</v>
      </c>
      <c r="B174" s="8">
        <v>329</v>
      </c>
      <c r="C174" s="8" t="s">
        <v>234</v>
      </c>
      <c r="D174" s="8" t="s">
        <v>235</v>
      </c>
      <c r="E174" s="8" t="s">
        <v>3713</v>
      </c>
      <c r="F174" s="8" t="s">
        <v>3734</v>
      </c>
      <c r="G174" s="8" t="s">
        <v>3759</v>
      </c>
      <c r="H174" s="8" t="s">
        <v>3716</v>
      </c>
      <c r="I174" s="8">
        <v>20</v>
      </c>
      <c r="J174" s="9">
        <v>0.031886574074074074</v>
      </c>
      <c r="K174" s="8"/>
      <c r="L174" s="8"/>
      <c r="M174">
        <v>1</v>
      </c>
      <c r="N174">
        <f t="shared" si="2"/>
        <v>53</v>
      </c>
    </row>
    <row r="175" spans="1:14" ht="12.75">
      <c r="A175" s="8">
        <v>170</v>
      </c>
      <c r="B175" s="8">
        <v>328</v>
      </c>
      <c r="C175" s="8" t="s">
        <v>236</v>
      </c>
      <c r="D175" s="8" t="s">
        <v>3832</v>
      </c>
      <c r="E175" s="8" t="s">
        <v>3713</v>
      </c>
      <c r="F175" s="8" t="s">
        <v>39</v>
      </c>
      <c r="G175" s="8" t="s">
        <v>139</v>
      </c>
      <c r="H175" s="8" t="s">
        <v>3731</v>
      </c>
      <c r="I175" s="8">
        <v>8</v>
      </c>
      <c r="J175" s="9">
        <v>0.02802083333333333</v>
      </c>
      <c r="K175" s="8"/>
      <c r="L175" s="8"/>
      <c r="M175">
        <v>1</v>
      </c>
      <c r="N175">
        <f t="shared" si="2"/>
        <v>38</v>
      </c>
    </row>
    <row r="176" spans="1:14" ht="12.75">
      <c r="A176" s="8">
        <v>171</v>
      </c>
      <c r="B176" s="10">
        <v>165</v>
      </c>
      <c r="C176" s="10" t="s">
        <v>237</v>
      </c>
      <c r="D176" s="10" t="s">
        <v>238</v>
      </c>
      <c r="E176" s="10" t="s">
        <v>3713</v>
      </c>
      <c r="F176" s="10" t="s">
        <v>3837</v>
      </c>
      <c r="G176" s="10" t="s">
        <v>3830</v>
      </c>
      <c r="H176" s="10" t="s">
        <v>3726</v>
      </c>
      <c r="I176" s="10">
        <v>10</v>
      </c>
      <c r="J176" s="11">
        <v>0.036458333333333336</v>
      </c>
      <c r="K176" s="10"/>
      <c r="L176" s="10"/>
      <c r="M176" s="12">
        <v>1</v>
      </c>
      <c r="N176">
        <f t="shared" si="2"/>
        <v>33</v>
      </c>
    </row>
    <row r="177" spans="1:14" ht="12.75">
      <c r="A177" s="8">
        <v>172</v>
      </c>
      <c r="B177" s="8">
        <v>227</v>
      </c>
      <c r="C177" s="8" t="s">
        <v>239</v>
      </c>
      <c r="D177" s="8" t="s">
        <v>240</v>
      </c>
      <c r="E177" s="8" t="s">
        <v>3713</v>
      </c>
      <c r="F177" s="8" t="s">
        <v>208</v>
      </c>
      <c r="G177" s="8" t="s">
        <v>3715</v>
      </c>
      <c r="H177" s="8" t="s">
        <v>3716</v>
      </c>
      <c r="I177" s="8">
        <v>35</v>
      </c>
      <c r="J177" s="9">
        <v>0.0359375</v>
      </c>
      <c r="K177" s="8"/>
      <c r="L177" s="8"/>
      <c r="M177">
        <v>1</v>
      </c>
      <c r="N177">
        <f t="shared" si="2"/>
        <v>55</v>
      </c>
    </row>
    <row r="178" spans="1:14" ht="12.75">
      <c r="A178" s="8">
        <v>173</v>
      </c>
      <c r="B178" s="8">
        <v>296</v>
      </c>
      <c r="C178" s="8" t="s">
        <v>241</v>
      </c>
      <c r="D178" s="8" t="s">
        <v>3761</v>
      </c>
      <c r="E178" s="8" t="s">
        <v>3713</v>
      </c>
      <c r="F178" s="8" t="s">
        <v>3775</v>
      </c>
      <c r="G178" s="8" t="s">
        <v>123</v>
      </c>
      <c r="H178" s="8" t="s">
        <v>3747</v>
      </c>
      <c r="I178" s="8">
        <v>12</v>
      </c>
      <c r="J178" s="9">
        <v>0.027453703703703702</v>
      </c>
      <c r="K178" s="8"/>
      <c r="L178" s="8"/>
      <c r="M178">
        <v>1</v>
      </c>
      <c r="N178">
        <f t="shared" si="2"/>
        <v>49</v>
      </c>
    </row>
    <row r="179" spans="1:14" ht="12.75">
      <c r="A179" s="8">
        <v>174</v>
      </c>
      <c r="B179" s="8">
        <v>201</v>
      </c>
      <c r="C179" s="8" t="s">
        <v>242</v>
      </c>
      <c r="D179" s="8" t="s">
        <v>243</v>
      </c>
      <c r="E179" s="8" t="s">
        <v>3713</v>
      </c>
      <c r="F179" s="8" t="s">
        <v>3813</v>
      </c>
      <c r="G179" s="8" t="s">
        <v>244</v>
      </c>
      <c r="H179" s="8" t="s">
        <v>3736</v>
      </c>
      <c r="I179" s="8">
        <v>10</v>
      </c>
      <c r="J179" s="9">
        <v>0.03262731481481482</v>
      </c>
      <c r="K179" s="8"/>
      <c r="L179" s="8"/>
      <c r="M179">
        <v>1</v>
      </c>
      <c r="N179">
        <f t="shared" si="2"/>
        <v>14</v>
      </c>
    </row>
    <row r="180" spans="1:14" ht="12.75">
      <c r="A180" s="8">
        <v>175</v>
      </c>
      <c r="B180" s="8">
        <v>181</v>
      </c>
      <c r="C180" s="8" t="s">
        <v>245</v>
      </c>
      <c r="D180" s="8" t="s">
        <v>41</v>
      </c>
      <c r="E180" s="8" t="s">
        <v>3713</v>
      </c>
      <c r="F180" s="8" t="s">
        <v>13</v>
      </c>
      <c r="G180" s="8" t="s">
        <v>3</v>
      </c>
      <c r="H180" s="8" t="s">
        <v>4</v>
      </c>
      <c r="I180" s="8">
        <v>1</v>
      </c>
      <c r="J180" s="9">
        <v>0.02847222222222222</v>
      </c>
      <c r="K180" s="8"/>
      <c r="L180" s="8"/>
      <c r="M180">
        <v>1</v>
      </c>
      <c r="N180">
        <f t="shared" si="2"/>
        <v>61</v>
      </c>
    </row>
    <row r="181" spans="1:14" ht="12.75">
      <c r="A181" s="13">
        <v>176</v>
      </c>
      <c r="B181" s="8">
        <v>294</v>
      </c>
      <c r="C181" s="8" t="s">
        <v>246</v>
      </c>
      <c r="D181" s="8" t="s">
        <v>3770</v>
      </c>
      <c r="E181" s="8" t="s">
        <v>3713</v>
      </c>
      <c r="F181" s="8" t="s">
        <v>3801</v>
      </c>
      <c r="G181" s="8" t="s">
        <v>123</v>
      </c>
      <c r="H181" s="8" t="s">
        <v>3747</v>
      </c>
      <c r="I181" s="8">
        <v>32</v>
      </c>
      <c r="J181" s="9">
        <v>0.030729166666666665</v>
      </c>
      <c r="K181" s="8"/>
      <c r="L181" s="8"/>
      <c r="M181">
        <v>1</v>
      </c>
      <c r="N181">
        <f t="shared" si="2"/>
        <v>49</v>
      </c>
    </row>
    <row r="182" spans="1:14" ht="12.75">
      <c r="A182" s="8">
        <v>177</v>
      </c>
      <c r="B182" s="13">
        <v>374</v>
      </c>
      <c r="C182" s="13" t="s">
        <v>247</v>
      </c>
      <c r="D182" s="13" t="s">
        <v>3836</v>
      </c>
      <c r="E182" s="13" t="s">
        <v>3713</v>
      </c>
      <c r="F182" s="13" t="s">
        <v>3729</v>
      </c>
      <c r="G182" s="13" t="s">
        <v>25</v>
      </c>
      <c r="H182" s="13" t="s">
        <v>3747</v>
      </c>
      <c r="I182" s="13">
        <v>30</v>
      </c>
      <c r="J182" s="14">
        <v>0.030601851851851852</v>
      </c>
      <c r="K182" s="13"/>
      <c r="L182" s="13"/>
      <c r="M182" s="15">
        <v>1</v>
      </c>
      <c r="N182" s="15">
        <f t="shared" si="2"/>
        <v>47</v>
      </c>
    </row>
    <row r="183" spans="1:14" ht="12.75">
      <c r="A183" s="8">
        <v>178</v>
      </c>
      <c r="B183" s="13">
        <v>372</v>
      </c>
      <c r="C183" s="13" t="s">
        <v>247</v>
      </c>
      <c r="D183" s="13" t="s">
        <v>3774</v>
      </c>
      <c r="E183" s="13" t="s">
        <v>3713</v>
      </c>
      <c r="F183" s="13" t="s">
        <v>3729</v>
      </c>
      <c r="G183" s="13" t="s">
        <v>34</v>
      </c>
      <c r="H183" s="13" t="s">
        <v>3721</v>
      </c>
      <c r="I183" s="13">
        <v>28</v>
      </c>
      <c r="J183" s="14">
        <v>0.0352662037037037</v>
      </c>
      <c r="K183" s="13"/>
      <c r="L183" s="13"/>
      <c r="M183" s="15">
        <v>1</v>
      </c>
      <c r="N183" s="15">
        <f t="shared" si="2"/>
        <v>24</v>
      </c>
    </row>
    <row r="184" spans="1:14" ht="12.75">
      <c r="A184" s="8">
        <v>179</v>
      </c>
      <c r="B184" s="8">
        <v>168</v>
      </c>
      <c r="C184" s="8" t="s">
        <v>248</v>
      </c>
      <c r="D184" s="8" t="s">
        <v>249</v>
      </c>
      <c r="E184" s="8" t="s">
        <v>250</v>
      </c>
      <c r="F184" s="8" t="s">
        <v>251</v>
      </c>
      <c r="G184" s="8" t="s">
        <v>3830</v>
      </c>
      <c r="H184" s="8" t="s">
        <v>3731</v>
      </c>
      <c r="I184" s="8">
        <v>38</v>
      </c>
      <c r="J184" s="9">
        <v>0.03365740740740741</v>
      </c>
      <c r="K184" s="8"/>
      <c r="L184" s="8"/>
      <c r="M184">
        <v>1</v>
      </c>
      <c r="N184">
        <f t="shared" si="2"/>
        <v>33</v>
      </c>
    </row>
    <row r="185" spans="1:14" ht="12.75">
      <c r="A185" s="8">
        <v>180</v>
      </c>
      <c r="B185" s="8">
        <v>357</v>
      </c>
      <c r="C185" s="8" t="s">
        <v>252</v>
      </c>
      <c r="D185" s="8" t="s">
        <v>3774</v>
      </c>
      <c r="E185" s="8" t="s">
        <v>3713</v>
      </c>
      <c r="F185" s="8" t="s">
        <v>253</v>
      </c>
      <c r="G185" s="8" t="s">
        <v>3755</v>
      </c>
      <c r="H185" s="8" t="s">
        <v>3731</v>
      </c>
      <c r="I185" s="8">
        <v>46</v>
      </c>
      <c r="J185" s="9">
        <v>0.03767361111111111</v>
      </c>
      <c r="K185" s="8"/>
      <c r="L185" s="8"/>
      <c r="M185">
        <v>1</v>
      </c>
      <c r="N185">
        <f t="shared" si="2"/>
        <v>34</v>
      </c>
    </row>
    <row r="186" spans="1:14" s="12" customFormat="1" ht="12.75">
      <c r="A186" s="10">
        <v>181</v>
      </c>
      <c r="B186" s="8">
        <v>218</v>
      </c>
      <c r="C186" s="8" t="s">
        <v>254</v>
      </c>
      <c r="D186" s="8" t="s">
        <v>3728</v>
      </c>
      <c r="E186" s="8" t="s">
        <v>3713</v>
      </c>
      <c r="F186" s="8" t="s">
        <v>3795</v>
      </c>
      <c r="G186" s="8" t="s">
        <v>3730</v>
      </c>
      <c r="H186" s="8" t="s">
        <v>3731</v>
      </c>
      <c r="I186" s="8">
        <v>39</v>
      </c>
      <c r="J186" s="9">
        <v>0.03366898148148148</v>
      </c>
      <c r="K186" s="8"/>
      <c r="L186" s="8"/>
      <c r="M186">
        <v>1</v>
      </c>
      <c r="N186">
        <f t="shared" si="2"/>
        <v>30</v>
      </c>
    </row>
    <row r="187" spans="1:14" ht="12.75">
      <c r="A187" s="8">
        <v>182</v>
      </c>
      <c r="B187" s="8">
        <v>361</v>
      </c>
      <c r="C187" s="8" t="s">
        <v>255</v>
      </c>
      <c r="D187" s="8" t="s">
        <v>3785</v>
      </c>
      <c r="E187" s="8" t="s">
        <v>3713</v>
      </c>
      <c r="F187" s="8" t="s">
        <v>3860</v>
      </c>
      <c r="G187" s="8" t="s">
        <v>170</v>
      </c>
      <c r="H187" s="8" t="s">
        <v>3716</v>
      </c>
      <c r="I187" s="8">
        <v>29</v>
      </c>
      <c r="J187" s="9">
        <v>0.03364583333333333</v>
      </c>
      <c r="K187" s="8"/>
      <c r="L187" s="8"/>
      <c r="M187">
        <v>1</v>
      </c>
      <c r="N187">
        <f t="shared" si="2"/>
        <v>50</v>
      </c>
    </row>
    <row r="188" spans="1:14" ht="12.75">
      <c r="A188" s="8">
        <v>183</v>
      </c>
      <c r="B188" s="10">
        <v>371</v>
      </c>
      <c r="C188" s="10" t="s">
        <v>256</v>
      </c>
      <c r="D188" s="10" t="s">
        <v>257</v>
      </c>
      <c r="E188" s="10" t="s">
        <v>3713</v>
      </c>
      <c r="F188" s="10" t="s">
        <v>258</v>
      </c>
      <c r="G188" s="10" t="s">
        <v>19</v>
      </c>
      <c r="H188" s="10" t="s">
        <v>3726</v>
      </c>
      <c r="I188" s="10">
        <v>7</v>
      </c>
      <c r="J188" s="11">
        <v>0.034375</v>
      </c>
      <c r="K188" s="10"/>
      <c r="L188" s="10"/>
      <c r="M188" s="12">
        <v>1</v>
      </c>
      <c r="N188">
        <f t="shared" si="2"/>
        <v>31</v>
      </c>
    </row>
    <row r="189" spans="1:14" ht="12.75">
      <c r="A189" s="8">
        <v>184</v>
      </c>
      <c r="B189" s="8">
        <v>185</v>
      </c>
      <c r="C189" s="8" t="s">
        <v>259</v>
      </c>
      <c r="D189" s="8" t="s">
        <v>67</v>
      </c>
      <c r="E189" s="8" t="s">
        <v>3713</v>
      </c>
      <c r="F189" s="8" t="s">
        <v>3837</v>
      </c>
      <c r="G189" s="8" t="s">
        <v>3772</v>
      </c>
      <c r="H189" s="8" t="s">
        <v>3716</v>
      </c>
      <c r="I189" s="8">
        <v>5</v>
      </c>
      <c r="J189" s="9">
        <v>0.02795138888888889</v>
      </c>
      <c r="K189" s="8"/>
      <c r="L189" s="8"/>
      <c r="M189">
        <v>1</v>
      </c>
      <c r="N189">
        <f t="shared" si="2"/>
        <v>57</v>
      </c>
    </row>
    <row r="190" spans="1:14" ht="12.75">
      <c r="A190" s="8">
        <v>185</v>
      </c>
      <c r="B190" s="8">
        <v>189</v>
      </c>
      <c r="C190" s="8" t="s">
        <v>260</v>
      </c>
      <c r="D190" s="8" t="s">
        <v>3761</v>
      </c>
      <c r="E190" s="8" t="s">
        <v>3713</v>
      </c>
      <c r="F190" s="8" t="s">
        <v>39</v>
      </c>
      <c r="G190" s="8" t="s">
        <v>78</v>
      </c>
      <c r="H190" s="8" t="s">
        <v>3716</v>
      </c>
      <c r="I190" s="8">
        <v>37</v>
      </c>
      <c r="J190" s="9">
        <v>0.03636574074074074</v>
      </c>
      <c r="K190" s="8"/>
      <c r="L190" s="8"/>
      <c r="M190">
        <v>1</v>
      </c>
      <c r="N190">
        <f t="shared" si="2"/>
        <v>52</v>
      </c>
    </row>
    <row r="191" spans="1:14" ht="12.75">
      <c r="A191" s="8">
        <v>186</v>
      </c>
      <c r="B191" s="10">
        <v>293</v>
      </c>
      <c r="C191" s="10" t="s">
        <v>261</v>
      </c>
      <c r="D191" s="10" t="s">
        <v>3738</v>
      </c>
      <c r="E191" s="10" t="s">
        <v>3713</v>
      </c>
      <c r="F191" s="10" t="s">
        <v>205</v>
      </c>
      <c r="G191" s="10" t="s">
        <v>22</v>
      </c>
      <c r="H191" s="10" t="s">
        <v>3807</v>
      </c>
      <c r="I191" s="10">
        <v>1</v>
      </c>
      <c r="J191" s="11">
        <v>0.02883101851851852</v>
      </c>
      <c r="K191" s="10"/>
      <c r="L191" s="10"/>
      <c r="M191" s="12">
        <v>1</v>
      </c>
      <c r="N191">
        <f t="shared" si="2"/>
        <v>39</v>
      </c>
    </row>
    <row r="192" spans="1:14" ht="12.75">
      <c r="A192" s="8">
        <v>187</v>
      </c>
      <c r="B192" s="8">
        <v>363</v>
      </c>
      <c r="C192" s="8" t="s">
        <v>262</v>
      </c>
      <c r="D192" s="8" t="s">
        <v>3800</v>
      </c>
      <c r="E192" s="8" t="s">
        <v>3713</v>
      </c>
      <c r="F192" s="8" t="s">
        <v>263</v>
      </c>
      <c r="G192" s="8" t="s">
        <v>25</v>
      </c>
      <c r="H192" s="8" t="s">
        <v>3747</v>
      </c>
      <c r="I192" s="8">
        <v>57</v>
      </c>
      <c r="J192" s="9">
        <v>0.03581018518518519</v>
      </c>
      <c r="K192" s="8"/>
      <c r="L192" s="8"/>
      <c r="M192">
        <v>1</v>
      </c>
      <c r="N192">
        <f t="shared" si="2"/>
        <v>47</v>
      </c>
    </row>
    <row r="193" spans="1:14" s="12" customFormat="1" ht="12.75">
      <c r="A193" s="10">
        <v>188</v>
      </c>
      <c r="B193" s="8">
        <v>393</v>
      </c>
      <c r="C193" s="8" t="s">
        <v>264</v>
      </c>
      <c r="D193" s="8" t="s">
        <v>69</v>
      </c>
      <c r="E193" s="8" t="s">
        <v>3713</v>
      </c>
      <c r="F193" s="8" t="s">
        <v>265</v>
      </c>
      <c r="G193" s="8" t="s">
        <v>3802</v>
      </c>
      <c r="H193" s="8" t="s">
        <v>3731</v>
      </c>
      <c r="I193" s="8">
        <v>37</v>
      </c>
      <c r="J193" s="9">
        <v>0.033414351851851855</v>
      </c>
      <c r="K193" s="8"/>
      <c r="L193" s="8"/>
      <c r="M193">
        <v>1</v>
      </c>
      <c r="N193">
        <f t="shared" si="2"/>
        <v>35</v>
      </c>
    </row>
    <row r="194" spans="1:14" ht="12.75">
      <c r="A194" s="8">
        <v>189</v>
      </c>
      <c r="B194" s="16">
        <v>233</v>
      </c>
      <c r="C194" s="16" t="s">
        <v>266</v>
      </c>
      <c r="D194" s="16" t="s">
        <v>3738</v>
      </c>
      <c r="E194" s="16" t="s">
        <v>3713</v>
      </c>
      <c r="F194" s="16" t="s">
        <v>3729</v>
      </c>
      <c r="G194" s="16" t="s">
        <v>3740</v>
      </c>
      <c r="H194" s="16" t="s">
        <v>3726</v>
      </c>
      <c r="I194" s="16">
        <v>4</v>
      </c>
      <c r="J194" s="17">
        <v>0.03283564814814815</v>
      </c>
      <c r="K194" s="16"/>
      <c r="L194" s="16"/>
      <c r="M194" s="18">
        <v>1</v>
      </c>
      <c r="N194" s="15">
        <f t="shared" si="2"/>
        <v>27</v>
      </c>
    </row>
    <row r="195" spans="1:14" ht="12.75">
      <c r="A195" s="8">
        <v>190</v>
      </c>
      <c r="B195" s="13">
        <v>234</v>
      </c>
      <c r="C195" s="13" t="s">
        <v>267</v>
      </c>
      <c r="D195" s="13" t="s">
        <v>3718</v>
      </c>
      <c r="E195" s="13" t="s">
        <v>3713</v>
      </c>
      <c r="F195" s="13" t="s">
        <v>3729</v>
      </c>
      <c r="G195" s="13" t="s">
        <v>3730</v>
      </c>
      <c r="H195" s="13" t="s">
        <v>3731</v>
      </c>
      <c r="I195" s="13">
        <v>11</v>
      </c>
      <c r="J195" s="14">
        <v>0.028460648148148148</v>
      </c>
      <c r="K195" s="13"/>
      <c r="L195" s="13"/>
      <c r="M195" s="15">
        <v>1</v>
      </c>
      <c r="N195" s="15">
        <f t="shared" si="2"/>
        <v>30</v>
      </c>
    </row>
    <row r="196" spans="1:14" s="12" customFormat="1" ht="12.75">
      <c r="A196" s="16">
        <v>191</v>
      </c>
      <c r="B196" s="8">
        <v>283</v>
      </c>
      <c r="C196" s="8" t="s">
        <v>268</v>
      </c>
      <c r="D196" s="8" t="s">
        <v>16</v>
      </c>
      <c r="E196" s="8" t="s">
        <v>3713</v>
      </c>
      <c r="F196" s="8" t="s">
        <v>53</v>
      </c>
      <c r="G196" s="8" t="s">
        <v>3740</v>
      </c>
      <c r="H196" s="8" t="s">
        <v>3721</v>
      </c>
      <c r="I196" s="8">
        <v>4</v>
      </c>
      <c r="J196" s="9">
        <v>0.025104166666666667</v>
      </c>
      <c r="K196" s="8"/>
      <c r="L196" s="8"/>
      <c r="M196">
        <v>1</v>
      </c>
      <c r="N196">
        <f t="shared" si="2"/>
        <v>27</v>
      </c>
    </row>
    <row r="197" spans="1:14" ht="12.75">
      <c r="A197" s="13">
        <v>192</v>
      </c>
      <c r="B197" s="8">
        <v>222</v>
      </c>
      <c r="C197" s="8" t="s">
        <v>268</v>
      </c>
      <c r="D197" s="8" t="s">
        <v>3778</v>
      </c>
      <c r="E197" s="8" t="s">
        <v>3713</v>
      </c>
      <c r="F197" s="8" t="s">
        <v>269</v>
      </c>
      <c r="G197" s="8" t="s">
        <v>3830</v>
      </c>
      <c r="H197" s="8" t="s">
        <v>3731</v>
      </c>
      <c r="I197" s="8">
        <v>48</v>
      </c>
      <c r="J197" s="9">
        <v>0.040254629629629626</v>
      </c>
      <c r="K197" s="8"/>
      <c r="L197" s="8">
        <v>9</v>
      </c>
      <c r="M197">
        <v>1</v>
      </c>
      <c r="N197">
        <f t="shared" si="2"/>
        <v>33</v>
      </c>
    </row>
    <row r="198" spans="1:14" ht="12.75">
      <c r="A198" s="13">
        <v>193</v>
      </c>
      <c r="B198" s="8">
        <v>305</v>
      </c>
      <c r="C198" s="8" t="s">
        <v>270</v>
      </c>
      <c r="D198" s="8" t="s">
        <v>271</v>
      </c>
      <c r="E198" s="8" t="s">
        <v>3713</v>
      </c>
      <c r="F198" s="8" t="s">
        <v>3864</v>
      </c>
      <c r="G198" s="8" t="s">
        <v>3</v>
      </c>
      <c r="H198" s="8" t="s">
        <v>4</v>
      </c>
      <c r="I198" s="8">
        <v>8</v>
      </c>
      <c r="J198" s="9">
        <v>0.03474537037037037</v>
      </c>
      <c r="K198" s="8"/>
      <c r="L198" s="8"/>
      <c r="M198">
        <v>1</v>
      </c>
      <c r="N198">
        <f aca="true" t="shared" si="3" ref="N198:N253">2007-G198</f>
        <v>61</v>
      </c>
    </row>
    <row r="199" spans="1:14" ht="12.75">
      <c r="A199" s="8">
        <v>194</v>
      </c>
      <c r="B199" s="8">
        <v>266</v>
      </c>
      <c r="C199" s="8" t="s">
        <v>272</v>
      </c>
      <c r="D199" s="8" t="s">
        <v>70</v>
      </c>
      <c r="E199" s="8" t="s">
        <v>3713</v>
      </c>
      <c r="F199" s="8" t="s">
        <v>273</v>
      </c>
      <c r="G199" s="8" t="s">
        <v>22</v>
      </c>
      <c r="H199" s="8" t="s">
        <v>3731</v>
      </c>
      <c r="I199" s="8">
        <v>1</v>
      </c>
      <c r="J199" s="9">
        <v>0.024606481481481483</v>
      </c>
      <c r="K199" s="8"/>
      <c r="L199" s="8"/>
      <c r="M199">
        <v>1</v>
      </c>
      <c r="N199">
        <f t="shared" si="3"/>
        <v>39</v>
      </c>
    </row>
    <row r="200" spans="1:14" ht="12.75">
      <c r="A200" s="8">
        <v>195</v>
      </c>
      <c r="B200" s="8">
        <v>368</v>
      </c>
      <c r="C200" s="8" t="s">
        <v>274</v>
      </c>
      <c r="D200" s="8" t="s">
        <v>3800</v>
      </c>
      <c r="E200" s="8" t="s">
        <v>3713</v>
      </c>
      <c r="F200" s="8" t="s">
        <v>275</v>
      </c>
      <c r="G200" s="8" t="s">
        <v>3861</v>
      </c>
      <c r="H200" s="8" t="s">
        <v>3747</v>
      </c>
      <c r="I200" s="8">
        <v>35</v>
      </c>
      <c r="J200" s="9">
        <v>0.031180555555555555</v>
      </c>
      <c r="K200" s="8"/>
      <c r="L200" s="8"/>
      <c r="M200">
        <v>1</v>
      </c>
      <c r="N200">
        <f t="shared" si="3"/>
        <v>40</v>
      </c>
    </row>
    <row r="201" spans="1:14" ht="12.75">
      <c r="A201" s="8">
        <v>196</v>
      </c>
      <c r="B201" s="13">
        <v>321</v>
      </c>
      <c r="C201" s="13" t="s">
        <v>276</v>
      </c>
      <c r="D201" s="13" t="s">
        <v>3733</v>
      </c>
      <c r="E201" s="13" t="s">
        <v>3713</v>
      </c>
      <c r="F201" s="13" t="s">
        <v>3729</v>
      </c>
      <c r="G201" s="13" t="s">
        <v>54</v>
      </c>
      <c r="H201" s="13" t="s">
        <v>3747</v>
      </c>
      <c r="I201" s="13">
        <v>16</v>
      </c>
      <c r="J201" s="14">
        <v>0.02815972222222222</v>
      </c>
      <c r="K201" s="13"/>
      <c r="L201" s="13"/>
      <c r="M201" s="15">
        <v>1</v>
      </c>
      <c r="N201" s="15">
        <f t="shared" si="3"/>
        <v>48</v>
      </c>
    </row>
    <row r="202" spans="1:14" ht="12.75">
      <c r="A202" s="8">
        <v>197</v>
      </c>
      <c r="B202" s="8">
        <v>319</v>
      </c>
      <c r="C202" s="8" t="s">
        <v>277</v>
      </c>
      <c r="D202" s="8" t="s">
        <v>3809</v>
      </c>
      <c r="E202" s="8" t="s">
        <v>3713</v>
      </c>
      <c r="F202" s="8" t="s">
        <v>278</v>
      </c>
      <c r="G202" s="8" t="s">
        <v>279</v>
      </c>
      <c r="H202" s="8" t="s">
        <v>3768</v>
      </c>
      <c r="I202" s="8">
        <v>5</v>
      </c>
      <c r="J202" s="9">
        <v>0.04240740740740741</v>
      </c>
      <c r="K202" s="8"/>
      <c r="L202" s="8"/>
      <c r="M202">
        <v>1</v>
      </c>
      <c r="N202">
        <f t="shared" si="3"/>
        <v>78</v>
      </c>
    </row>
    <row r="203" spans="1:14" ht="12.75">
      <c r="A203" s="13">
        <v>198</v>
      </c>
      <c r="B203" s="8">
        <v>369</v>
      </c>
      <c r="C203" s="8" t="s">
        <v>280</v>
      </c>
      <c r="D203" s="8" t="s">
        <v>3741</v>
      </c>
      <c r="E203" s="8" t="s">
        <v>3713</v>
      </c>
      <c r="F203" s="8" t="s">
        <v>281</v>
      </c>
      <c r="G203" s="8" t="s">
        <v>282</v>
      </c>
      <c r="H203" s="8" t="s">
        <v>3768</v>
      </c>
      <c r="I203" s="8">
        <v>2</v>
      </c>
      <c r="J203" s="9">
        <v>0.03733796296296296</v>
      </c>
      <c r="K203" s="8"/>
      <c r="L203" s="8"/>
      <c r="M203">
        <v>1</v>
      </c>
      <c r="N203">
        <f t="shared" si="3"/>
        <v>77</v>
      </c>
    </row>
    <row r="204" spans="1:14" ht="12.75">
      <c r="A204" s="8">
        <v>199</v>
      </c>
      <c r="B204" s="8">
        <v>277</v>
      </c>
      <c r="C204" s="8" t="s">
        <v>283</v>
      </c>
      <c r="D204" s="8" t="s">
        <v>3818</v>
      </c>
      <c r="E204" s="8" t="s">
        <v>3713</v>
      </c>
      <c r="F204" s="8" t="s">
        <v>284</v>
      </c>
      <c r="G204" s="8" t="s">
        <v>3830</v>
      </c>
      <c r="H204" s="8" t="s">
        <v>3731</v>
      </c>
      <c r="I204" s="8">
        <v>40</v>
      </c>
      <c r="J204" s="9">
        <v>0.03394675925925926</v>
      </c>
      <c r="K204" s="8"/>
      <c r="L204" s="8"/>
      <c r="M204">
        <v>1</v>
      </c>
      <c r="N204">
        <f t="shared" si="3"/>
        <v>33</v>
      </c>
    </row>
    <row r="205" spans="1:14" ht="12.75">
      <c r="A205" s="8">
        <v>200</v>
      </c>
      <c r="B205" s="13">
        <v>366</v>
      </c>
      <c r="C205" s="13" t="s">
        <v>285</v>
      </c>
      <c r="D205" s="13" t="s">
        <v>179</v>
      </c>
      <c r="E205" s="13" t="s">
        <v>3713</v>
      </c>
      <c r="F205" s="13" t="s">
        <v>3729</v>
      </c>
      <c r="G205" s="13" t="s">
        <v>123</v>
      </c>
      <c r="H205" s="13" t="s">
        <v>3747</v>
      </c>
      <c r="I205" s="13">
        <v>42</v>
      </c>
      <c r="J205" s="14">
        <v>0.031956018518518516</v>
      </c>
      <c r="K205" s="13"/>
      <c r="L205" s="13">
        <v>4</v>
      </c>
      <c r="M205" s="15">
        <v>1</v>
      </c>
      <c r="N205" s="15">
        <f t="shared" si="3"/>
        <v>49</v>
      </c>
    </row>
    <row r="206" spans="1:14" ht="12.75">
      <c r="A206" s="8">
        <v>201</v>
      </c>
      <c r="B206" s="13">
        <v>157</v>
      </c>
      <c r="C206" s="13" t="s">
        <v>286</v>
      </c>
      <c r="D206" s="13" t="s">
        <v>3728</v>
      </c>
      <c r="E206" s="13" t="s">
        <v>3713</v>
      </c>
      <c r="F206" s="13" t="s">
        <v>3729</v>
      </c>
      <c r="G206" s="13" t="s">
        <v>22</v>
      </c>
      <c r="H206" s="13" t="s">
        <v>3731</v>
      </c>
      <c r="I206" s="13">
        <v>36</v>
      </c>
      <c r="J206" s="14">
        <v>0.033310185185185186</v>
      </c>
      <c r="K206" s="13"/>
      <c r="L206" s="13"/>
      <c r="M206" s="15">
        <v>1</v>
      </c>
      <c r="N206" s="15">
        <f t="shared" si="3"/>
        <v>39</v>
      </c>
    </row>
    <row r="207" spans="1:14" s="12" customFormat="1" ht="12.75">
      <c r="A207" s="10">
        <v>202</v>
      </c>
      <c r="B207" s="8">
        <v>180</v>
      </c>
      <c r="C207" s="8" t="s">
        <v>287</v>
      </c>
      <c r="D207" s="8" t="s">
        <v>3800</v>
      </c>
      <c r="E207" s="8" t="s">
        <v>3713</v>
      </c>
      <c r="F207" s="8" t="s">
        <v>13</v>
      </c>
      <c r="G207" s="8" t="s">
        <v>3783</v>
      </c>
      <c r="H207" s="8" t="s">
        <v>4</v>
      </c>
      <c r="I207" s="8">
        <v>10</v>
      </c>
      <c r="J207" s="9">
        <v>0.03582175925925926</v>
      </c>
      <c r="K207" s="8"/>
      <c r="L207" s="8"/>
      <c r="M207">
        <v>1</v>
      </c>
      <c r="N207">
        <f t="shared" si="3"/>
        <v>59</v>
      </c>
    </row>
    <row r="208" spans="1:14" ht="12.75">
      <c r="A208" s="8">
        <v>203</v>
      </c>
      <c r="B208" s="8">
        <v>326</v>
      </c>
      <c r="C208" s="8" t="s">
        <v>288</v>
      </c>
      <c r="D208" s="8" t="s">
        <v>85</v>
      </c>
      <c r="E208" s="8" t="s">
        <v>3713</v>
      </c>
      <c r="F208" s="8" t="s">
        <v>3754</v>
      </c>
      <c r="G208" s="8" t="s">
        <v>3715</v>
      </c>
      <c r="H208" s="8" t="s">
        <v>3716</v>
      </c>
      <c r="I208" s="8">
        <v>34</v>
      </c>
      <c r="J208" s="9">
        <v>0.035590277777777776</v>
      </c>
      <c r="K208" s="8"/>
      <c r="L208" s="8"/>
      <c r="M208">
        <v>1</v>
      </c>
      <c r="N208">
        <f t="shared" si="3"/>
        <v>55</v>
      </c>
    </row>
    <row r="209" spans="1:14" s="12" customFormat="1" ht="12.75">
      <c r="A209" s="10">
        <v>204</v>
      </c>
      <c r="B209" s="8">
        <v>308</v>
      </c>
      <c r="C209" s="8" t="s">
        <v>289</v>
      </c>
      <c r="D209" s="8" t="s">
        <v>3749</v>
      </c>
      <c r="E209" s="8" t="s">
        <v>3713</v>
      </c>
      <c r="F209" s="8" t="s">
        <v>290</v>
      </c>
      <c r="G209" s="8" t="s">
        <v>95</v>
      </c>
      <c r="H209" s="8" t="s">
        <v>4</v>
      </c>
      <c r="I209" s="8">
        <v>11</v>
      </c>
      <c r="J209" s="9">
        <v>0.036180555555555556</v>
      </c>
      <c r="K209" s="8"/>
      <c r="L209" s="8"/>
      <c r="M209">
        <v>1</v>
      </c>
      <c r="N209">
        <f t="shared" si="3"/>
        <v>64</v>
      </c>
    </row>
    <row r="210" spans="1:14" ht="12.75">
      <c r="A210" s="8">
        <v>205</v>
      </c>
      <c r="B210" s="8">
        <v>281</v>
      </c>
      <c r="C210" s="8" t="s">
        <v>291</v>
      </c>
      <c r="D210" s="8" t="s">
        <v>3809</v>
      </c>
      <c r="E210" s="8" t="s">
        <v>3713</v>
      </c>
      <c r="F210" s="8" t="s">
        <v>2</v>
      </c>
      <c r="G210" s="8" t="s">
        <v>139</v>
      </c>
      <c r="H210" s="8" t="s">
        <v>3731</v>
      </c>
      <c r="I210" s="8">
        <v>16</v>
      </c>
      <c r="J210" s="9">
        <v>0.028854166666666667</v>
      </c>
      <c r="K210" s="8"/>
      <c r="L210" s="8"/>
      <c r="M210">
        <v>1</v>
      </c>
      <c r="N210">
        <f t="shared" si="3"/>
        <v>38</v>
      </c>
    </row>
    <row r="211" spans="1:14" ht="12.75">
      <c r="A211" s="8">
        <v>206</v>
      </c>
      <c r="B211" s="8">
        <v>153</v>
      </c>
      <c r="C211" s="8" t="s">
        <v>292</v>
      </c>
      <c r="D211" s="8" t="s">
        <v>3824</v>
      </c>
      <c r="E211" s="8" t="s">
        <v>3713</v>
      </c>
      <c r="F211" s="8" t="s">
        <v>293</v>
      </c>
      <c r="G211" s="8" t="s">
        <v>294</v>
      </c>
      <c r="H211" s="8" t="s">
        <v>3721</v>
      </c>
      <c r="I211" s="8">
        <v>19</v>
      </c>
      <c r="J211" s="9">
        <v>0.030844907407407408</v>
      </c>
      <c r="K211" s="8"/>
      <c r="L211" s="8"/>
      <c r="M211">
        <v>1</v>
      </c>
      <c r="N211">
        <f t="shared" si="3"/>
        <v>23</v>
      </c>
    </row>
    <row r="212" spans="1:14" s="12" customFormat="1" ht="12.75">
      <c r="A212" s="10">
        <v>207</v>
      </c>
      <c r="B212" s="13">
        <v>186</v>
      </c>
      <c r="C212" s="13" t="s">
        <v>295</v>
      </c>
      <c r="D212" s="13" t="s">
        <v>296</v>
      </c>
      <c r="E212" s="13" t="s">
        <v>3713</v>
      </c>
      <c r="F212" s="13" t="s">
        <v>3729</v>
      </c>
      <c r="G212" s="13" t="s">
        <v>25</v>
      </c>
      <c r="H212" s="13" t="s">
        <v>3747</v>
      </c>
      <c r="I212" s="13">
        <v>49</v>
      </c>
      <c r="J212" s="14">
        <v>0.032928240740740744</v>
      </c>
      <c r="K212" s="13"/>
      <c r="L212" s="13"/>
      <c r="M212" s="15">
        <v>1</v>
      </c>
      <c r="N212" s="15">
        <f t="shared" si="3"/>
        <v>47</v>
      </c>
    </row>
    <row r="213" spans="1:14" ht="12.75">
      <c r="A213" s="8">
        <v>208</v>
      </c>
      <c r="B213" s="13">
        <v>160</v>
      </c>
      <c r="C213" s="13" t="s">
        <v>297</v>
      </c>
      <c r="D213" s="13" t="s">
        <v>3761</v>
      </c>
      <c r="E213" s="13" t="s">
        <v>3713</v>
      </c>
      <c r="F213" s="13" t="s">
        <v>3729</v>
      </c>
      <c r="G213" s="13" t="s">
        <v>139</v>
      </c>
      <c r="H213" s="13" t="s">
        <v>3731</v>
      </c>
      <c r="I213" s="13">
        <v>13</v>
      </c>
      <c r="J213" s="14">
        <v>0.02875</v>
      </c>
      <c r="K213" s="13">
        <v>2</v>
      </c>
      <c r="L213" s="13">
        <v>2</v>
      </c>
      <c r="M213" s="15">
        <v>1</v>
      </c>
      <c r="N213" s="15">
        <f t="shared" si="3"/>
        <v>38</v>
      </c>
    </row>
    <row r="214" spans="1:14" ht="12.75">
      <c r="A214" s="13">
        <v>209</v>
      </c>
      <c r="B214" s="8">
        <v>216</v>
      </c>
      <c r="C214" s="8" t="s">
        <v>298</v>
      </c>
      <c r="D214" s="8" t="s">
        <v>3728</v>
      </c>
      <c r="E214" s="8" t="s">
        <v>3713</v>
      </c>
      <c r="F214" s="8" t="s">
        <v>299</v>
      </c>
      <c r="G214" s="8" t="s">
        <v>3798</v>
      </c>
      <c r="H214" s="8" t="s">
        <v>3731</v>
      </c>
      <c r="I214" s="8">
        <v>23</v>
      </c>
      <c r="J214" s="9">
        <v>0.03005787037037037</v>
      </c>
      <c r="K214" s="8"/>
      <c r="L214" s="8"/>
      <c r="M214">
        <v>1</v>
      </c>
      <c r="N214">
        <f t="shared" si="3"/>
        <v>32</v>
      </c>
    </row>
    <row r="215" spans="1:14" s="12" customFormat="1" ht="12.75">
      <c r="A215" s="10">
        <v>210</v>
      </c>
      <c r="B215" s="13">
        <v>276</v>
      </c>
      <c r="C215" s="13" t="s">
        <v>300</v>
      </c>
      <c r="D215" s="13" t="s">
        <v>3850</v>
      </c>
      <c r="E215" s="13" t="s">
        <v>3713</v>
      </c>
      <c r="F215" s="13" t="s">
        <v>3729</v>
      </c>
      <c r="G215" s="13" t="s">
        <v>139</v>
      </c>
      <c r="H215" s="13" t="s">
        <v>3731</v>
      </c>
      <c r="I215" s="13">
        <v>28</v>
      </c>
      <c r="J215" s="14">
        <v>0.031875</v>
      </c>
      <c r="K215" s="13"/>
      <c r="L215" s="13"/>
      <c r="M215" s="15">
        <v>1</v>
      </c>
      <c r="N215" s="15">
        <f t="shared" si="3"/>
        <v>38</v>
      </c>
    </row>
    <row r="216" spans="1:14" ht="12.75">
      <c r="A216" s="8">
        <v>211</v>
      </c>
      <c r="B216" s="13">
        <v>304</v>
      </c>
      <c r="C216" s="13" t="s">
        <v>301</v>
      </c>
      <c r="D216" s="13" t="s">
        <v>3778</v>
      </c>
      <c r="E216" s="13" t="s">
        <v>3713</v>
      </c>
      <c r="F216" s="13" t="s">
        <v>3729</v>
      </c>
      <c r="G216" s="13" t="s">
        <v>3746</v>
      </c>
      <c r="H216" s="13" t="s">
        <v>3747</v>
      </c>
      <c r="I216" s="13">
        <v>20</v>
      </c>
      <c r="J216" s="14">
        <v>0.029282407407407406</v>
      </c>
      <c r="K216" s="13"/>
      <c r="L216" s="13"/>
      <c r="M216" s="15">
        <v>1</v>
      </c>
      <c r="N216" s="15">
        <f t="shared" si="3"/>
        <v>42</v>
      </c>
    </row>
    <row r="217" spans="1:14" s="12" customFormat="1" ht="12.75">
      <c r="A217" s="10">
        <v>212</v>
      </c>
      <c r="B217" s="10">
        <v>349</v>
      </c>
      <c r="C217" s="10" t="s">
        <v>302</v>
      </c>
      <c r="D217" s="10" t="s">
        <v>106</v>
      </c>
      <c r="E217" s="10" t="s">
        <v>3713</v>
      </c>
      <c r="F217" s="10" t="s">
        <v>303</v>
      </c>
      <c r="G217" s="10" t="s">
        <v>91</v>
      </c>
      <c r="H217" s="10" t="s">
        <v>3807</v>
      </c>
      <c r="I217" s="10">
        <v>5</v>
      </c>
      <c r="J217" s="11">
        <v>0.03605324074074074</v>
      </c>
      <c r="K217" s="10"/>
      <c r="L217" s="10"/>
      <c r="M217" s="12">
        <v>1</v>
      </c>
      <c r="N217">
        <f t="shared" si="3"/>
        <v>37</v>
      </c>
    </row>
    <row r="218" spans="1:14" ht="12.75">
      <c r="A218" s="8">
        <v>213</v>
      </c>
      <c r="B218" s="8">
        <v>339</v>
      </c>
      <c r="C218" s="8" t="s">
        <v>304</v>
      </c>
      <c r="D218" s="8" t="s">
        <v>3800</v>
      </c>
      <c r="E218" s="8" t="s">
        <v>3713</v>
      </c>
      <c r="F218" s="8" t="s">
        <v>3714</v>
      </c>
      <c r="G218" s="8" t="s">
        <v>22</v>
      </c>
      <c r="H218" s="8" t="s">
        <v>3731</v>
      </c>
      <c r="I218" s="8">
        <v>31</v>
      </c>
      <c r="J218" s="9">
        <v>0.03228009259259259</v>
      </c>
      <c r="K218" s="8"/>
      <c r="L218" s="8"/>
      <c r="M218">
        <v>1</v>
      </c>
      <c r="N218">
        <f t="shared" si="3"/>
        <v>39</v>
      </c>
    </row>
    <row r="219" spans="1:14" ht="12.75">
      <c r="A219" s="8">
        <v>214</v>
      </c>
      <c r="B219" s="10">
        <v>338</v>
      </c>
      <c r="C219" s="10" t="s">
        <v>304</v>
      </c>
      <c r="D219" s="10" t="s">
        <v>305</v>
      </c>
      <c r="E219" s="10" t="s">
        <v>3713</v>
      </c>
      <c r="F219" s="10" t="s">
        <v>3714</v>
      </c>
      <c r="G219" s="10" t="s">
        <v>91</v>
      </c>
      <c r="H219" s="10" t="s">
        <v>3807</v>
      </c>
      <c r="I219" s="10">
        <v>6</v>
      </c>
      <c r="J219" s="11">
        <v>0.039074074074074074</v>
      </c>
      <c r="K219" s="10"/>
      <c r="L219" s="10"/>
      <c r="M219" s="12">
        <v>1</v>
      </c>
      <c r="N219">
        <f t="shared" si="3"/>
        <v>37</v>
      </c>
    </row>
    <row r="220" spans="1:14" ht="12.75">
      <c r="A220" s="13">
        <v>215</v>
      </c>
      <c r="B220" s="13">
        <v>275</v>
      </c>
      <c r="C220" s="13" t="s">
        <v>306</v>
      </c>
      <c r="D220" s="13" t="s">
        <v>93</v>
      </c>
      <c r="E220" s="13" t="s">
        <v>3713</v>
      </c>
      <c r="F220" s="13" t="s">
        <v>3729</v>
      </c>
      <c r="G220" s="13" t="s">
        <v>31</v>
      </c>
      <c r="H220" s="13" t="s">
        <v>3721</v>
      </c>
      <c r="I220" s="13">
        <v>21</v>
      </c>
      <c r="J220" s="14">
        <v>0.031041666666666665</v>
      </c>
      <c r="K220" s="13"/>
      <c r="L220" s="13"/>
      <c r="M220" s="15">
        <v>1</v>
      </c>
      <c r="N220" s="15">
        <f t="shared" si="3"/>
        <v>20</v>
      </c>
    </row>
    <row r="221" spans="1:14" s="12" customFormat="1" ht="12.75">
      <c r="A221" s="10">
        <v>216</v>
      </c>
      <c r="B221" s="8">
        <v>206</v>
      </c>
      <c r="C221" s="8" t="s">
        <v>307</v>
      </c>
      <c r="D221" s="8" t="s">
        <v>3809</v>
      </c>
      <c r="E221" s="8" t="s">
        <v>3713</v>
      </c>
      <c r="F221" s="8" t="s">
        <v>3758</v>
      </c>
      <c r="G221" s="8" t="s">
        <v>3848</v>
      </c>
      <c r="H221" s="8" t="s">
        <v>3721</v>
      </c>
      <c r="I221" s="8">
        <v>11</v>
      </c>
      <c r="J221" s="9">
        <v>0.029270833333333333</v>
      </c>
      <c r="K221" s="8"/>
      <c r="L221" s="8"/>
      <c r="M221">
        <v>1</v>
      </c>
      <c r="N221">
        <f t="shared" si="3"/>
        <v>25</v>
      </c>
    </row>
    <row r="222" spans="1:14" ht="12.75">
      <c r="A222" s="8">
        <v>217</v>
      </c>
      <c r="B222" s="8">
        <v>286</v>
      </c>
      <c r="C222" s="8" t="s">
        <v>308</v>
      </c>
      <c r="D222" s="8" t="s">
        <v>309</v>
      </c>
      <c r="E222" s="8" t="s">
        <v>3713</v>
      </c>
      <c r="F222" s="8" t="s">
        <v>53</v>
      </c>
      <c r="G222" s="8" t="s">
        <v>100</v>
      </c>
      <c r="H222" s="8" t="s">
        <v>3736</v>
      </c>
      <c r="I222" s="8">
        <v>9</v>
      </c>
      <c r="J222" s="9">
        <v>0.030636574074074073</v>
      </c>
      <c r="K222" s="8"/>
      <c r="L222" s="8"/>
      <c r="M222">
        <v>1</v>
      </c>
      <c r="N222">
        <f t="shared" si="3"/>
        <v>16</v>
      </c>
    </row>
    <row r="223" spans="1:14" ht="12.75">
      <c r="A223" s="8">
        <v>218</v>
      </c>
      <c r="B223" s="8">
        <v>262</v>
      </c>
      <c r="C223" s="8" t="s">
        <v>310</v>
      </c>
      <c r="D223" s="8" t="s">
        <v>67</v>
      </c>
      <c r="E223" s="8" t="s">
        <v>3713</v>
      </c>
      <c r="F223" s="8" t="s">
        <v>311</v>
      </c>
      <c r="G223" s="8" t="s">
        <v>25</v>
      </c>
      <c r="H223" s="8" t="s">
        <v>3747</v>
      </c>
      <c r="I223" s="8">
        <v>2</v>
      </c>
      <c r="J223" s="9">
        <v>0.025219907407407406</v>
      </c>
      <c r="K223" s="8"/>
      <c r="L223" s="8"/>
      <c r="M223">
        <v>1</v>
      </c>
      <c r="N223">
        <f t="shared" si="3"/>
        <v>47</v>
      </c>
    </row>
    <row r="224" spans="1:14" ht="12.75">
      <c r="A224" s="8">
        <v>219</v>
      </c>
      <c r="B224" s="13">
        <v>358</v>
      </c>
      <c r="C224" s="13" t="s">
        <v>312</v>
      </c>
      <c r="D224" s="13" t="s">
        <v>1</v>
      </c>
      <c r="E224" s="13" t="s">
        <v>3713</v>
      </c>
      <c r="F224" s="13" t="s">
        <v>3729</v>
      </c>
      <c r="G224" s="13" t="s">
        <v>3759</v>
      </c>
      <c r="H224" s="13" t="s">
        <v>3716</v>
      </c>
      <c r="I224" s="13">
        <v>30</v>
      </c>
      <c r="J224" s="14">
        <v>0.034166666666666665</v>
      </c>
      <c r="K224" s="13"/>
      <c r="L224" s="13"/>
      <c r="M224" s="15">
        <v>1</v>
      </c>
      <c r="N224" s="15">
        <f t="shared" si="3"/>
        <v>53</v>
      </c>
    </row>
    <row r="225" spans="1:14" ht="12.75">
      <c r="A225" s="8">
        <v>220</v>
      </c>
      <c r="B225" s="8">
        <v>370</v>
      </c>
      <c r="C225" s="8" t="s">
        <v>313</v>
      </c>
      <c r="D225" s="8" t="s">
        <v>314</v>
      </c>
      <c r="E225" s="8" t="s">
        <v>3713</v>
      </c>
      <c r="F225" s="8" t="s">
        <v>315</v>
      </c>
      <c r="G225" s="8" t="s">
        <v>3730</v>
      </c>
      <c r="H225" s="8" t="s">
        <v>3731</v>
      </c>
      <c r="I225" s="8">
        <v>21</v>
      </c>
      <c r="J225" s="9">
        <v>0.029872685185185186</v>
      </c>
      <c r="K225" s="8"/>
      <c r="L225" s="8"/>
      <c r="M225">
        <v>1</v>
      </c>
      <c r="N225">
        <f t="shared" si="3"/>
        <v>30</v>
      </c>
    </row>
    <row r="226" spans="1:14" ht="12.75">
      <c r="A226" s="8">
        <v>221</v>
      </c>
      <c r="B226" s="16">
        <v>214</v>
      </c>
      <c r="C226" s="16" t="s">
        <v>316</v>
      </c>
      <c r="D226" s="16" t="s">
        <v>317</v>
      </c>
      <c r="E226" s="16" t="s">
        <v>3713</v>
      </c>
      <c r="F226" s="16" t="s">
        <v>3729</v>
      </c>
      <c r="G226" s="16" t="s">
        <v>3798</v>
      </c>
      <c r="H226" s="16" t="s">
        <v>3726</v>
      </c>
      <c r="I226" s="16">
        <v>2</v>
      </c>
      <c r="J226" s="17">
        <v>0.028136574074074074</v>
      </c>
      <c r="K226" s="16"/>
      <c r="L226" s="16"/>
      <c r="M226" s="18">
        <v>1</v>
      </c>
      <c r="N226" s="15">
        <f t="shared" si="3"/>
        <v>32</v>
      </c>
    </row>
    <row r="227" spans="1:14" ht="12.75">
      <c r="A227" s="8">
        <v>222</v>
      </c>
      <c r="B227" s="13">
        <v>215</v>
      </c>
      <c r="C227" s="13" t="s">
        <v>318</v>
      </c>
      <c r="D227" s="13" t="s">
        <v>3832</v>
      </c>
      <c r="E227" s="13" t="s">
        <v>3713</v>
      </c>
      <c r="F227" s="13" t="s">
        <v>3729</v>
      </c>
      <c r="G227" s="13" t="s">
        <v>91</v>
      </c>
      <c r="H227" s="13" t="s">
        <v>3731</v>
      </c>
      <c r="I227" s="13">
        <v>10</v>
      </c>
      <c r="J227" s="14">
        <v>0.028148148148148148</v>
      </c>
      <c r="K227" s="13"/>
      <c r="L227" s="13"/>
      <c r="M227" s="15">
        <v>1</v>
      </c>
      <c r="N227" s="15">
        <f t="shared" si="3"/>
        <v>37</v>
      </c>
    </row>
    <row r="228" spans="1:14" ht="12.75">
      <c r="A228" s="8">
        <v>223</v>
      </c>
      <c r="B228" s="8">
        <v>154</v>
      </c>
      <c r="C228" s="8" t="s">
        <v>319</v>
      </c>
      <c r="D228" s="8" t="s">
        <v>3774</v>
      </c>
      <c r="E228" s="8" t="s">
        <v>3713</v>
      </c>
      <c r="F228" s="8" t="s">
        <v>320</v>
      </c>
      <c r="G228" s="8" t="s">
        <v>3840</v>
      </c>
      <c r="H228" s="8" t="s">
        <v>3721</v>
      </c>
      <c r="I228" s="8">
        <v>2</v>
      </c>
      <c r="J228" s="9">
        <v>0.02459490740740741</v>
      </c>
      <c r="K228" s="8"/>
      <c r="L228" s="8"/>
      <c r="M228">
        <v>1</v>
      </c>
      <c r="N228">
        <f t="shared" si="3"/>
        <v>26</v>
      </c>
    </row>
    <row r="229" spans="1:14" ht="12.75">
      <c r="A229" s="8">
        <v>224</v>
      </c>
      <c r="B229" s="8">
        <v>197</v>
      </c>
      <c r="C229" s="8" t="s">
        <v>321</v>
      </c>
      <c r="D229" s="8" t="s">
        <v>3809</v>
      </c>
      <c r="E229" s="8" t="s">
        <v>3713</v>
      </c>
      <c r="F229" s="8" t="s">
        <v>3714</v>
      </c>
      <c r="G229" s="8" t="s">
        <v>3792</v>
      </c>
      <c r="H229" s="8" t="s">
        <v>3716</v>
      </c>
      <c r="I229" s="8">
        <v>21</v>
      </c>
      <c r="J229" s="9">
        <v>0.03199074074074074</v>
      </c>
      <c r="K229" s="8"/>
      <c r="L229" s="8"/>
      <c r="M229">
        <v>1</v>
      </c>
      <c r="N229">
        <f t="shared" si="3"/>
        <v>58</v>
      </c>
    </row>
    <row r="230" spans="1:14" ht="12.75">
      <c r="A230" s="8">
        <v>225</v>
      </c>
      <c r="B230" s="8">
        <v>362</v>
      </c>
      <c r="C230" s="8" t="s">
        <v>322</v>
      </c>
      <c r="D230" s="8" t="s">
        <v>63</v>
      </c>
      <c r="E230" s="8" t="s">
        <v>3713</v>
      </c>
      <c r="F230" s="8" t="s">
        <v>323</v>
      </c>
      <c r="G230" s="8" t="s">
        <v>3787</v>
      </c>
      <c r="H230" s="8" t="s">
        <v>3747</v>
      </c>
      <c r="I230" s="8">
        <v>58</v>
      </c>
      <c r="J230" s="9">
        <v>0.03650462962962963</v>
      </c>
      <c r="K230" s="8"/>
      <c r="L230" s="8"/>
      <c r="M230">
        <v>1</v>
      </c>
      <c r="N230">
        <f t="shared" si="3"/>
        <v>45</v>
      </c>
    </row>
    <row r="231" spans="1:14" s="12" customFormat="1" ht="12.75">
      <c r="A231" s="10">
        <v>226</v>
      </c>
      <c r="B231" s="8">
        <v>392</v>
      </c>
      <c r="C231" s="8" t="s">
        <v>324</v>
      </c>
      <c r="D231" s="8" t="s">
        <v>3852</v>
      </c>
      <c r="E231" s="8" t="s">
        <v>3713</v>
      </c>
      <c r="F231" s="8" t="s">
        <v>3829</v>
      </c>
      <c r="G231" s="8" t="s">
        <v>22</v>
      </c>
      <c r="H231" s="8" t="s">
        <v>3731</v>
      </c>
      <c r="I231" s="8">
        <v>12</v>
      </c>
      <c r="J231" s="9">
        <v>0.028738425925925924</v>
      </c>
      <c r="K231" s="8"/>
      <c r="L231" s="8"/>
      <c r="M231">
        <v>1</v>
      </c>
      <c r="N231">
        <f t="shared" si="3"/>
        <v>39</v>
      </c>
    </row>
    <row r="232" spans="1:14" ht="12.75">
      <c r="A232" s="8">
        <v>227</v>
      </c>
      <c r="B232" s="8">
        <v>244</v>
      </c>
      <c r="C232" s="8" t="s">
        <v>325</v>
      </c>
      <c r="D232" s="8" t="s">
        <v>127</v>
      </c>
      <c r="E232" s="8" t="s">
        <v>3713</v>
      </c>
      <c r="F232" s="8" t="s">
        <v>326</v>
      </c>
      <c r="G232" s="8" t="s">
        <v>3735</v>
      </c>
      <c r="H232" s="8" t="s">
        <v>3736</v>
      </c>
      <c r="I232" s="8">
        <v>8</v>
      </c>
      <c r="J232" s="9">
        <v>0.030567129629629628</v>
      </c>
      <c r="K232" s="8"/>
      <c r="L232" s="8"/>
      <c r="M232">
        <v>1</v>
      </c>
      <c r="N232">
        <f t="shared" si="3"/>
        <v>17</v>
      </c>
    </row>
    <row r="233" spans="1:14" ht="12.75">
      <c r="A233" s="13">
        <v>228</v>
      </c>
      <c r="B233" s="8">
        <v>184</v>
      </c>
      <c r="C233" s="8" t="s">
        <v>327</v>
      </c>
      <c r="D233" s="8" t="s">
        <v>3761</v>
      </c>
      <c r="E233" s="8" t="s">
        <v>3713</v>
      </c>
      <c r="F233" s="8" t="s">
        <v>328</v>
      </c>
      <c r="G233" s="8" t="s">
        <v>25</v>
      </c>
      <c r="H233" s="8" t="s">
        <v>3747</v>
      </c>
      <c r="I233" s="8">
        <v>1</v>
      </c>
      <c r="J233" s="9">
        <v>0.02505787037037037</v>
      </c>
      <c r="K233" s="8"/>
      <c r="L233" s="8"/>
      <c r="M233">
        <v>1</v>
      </c>
      <c r="N233">
        <f t="shared" si="3"/>
        <v>47</v>
      </c>
    </row>
    <row r="234" spans="1:14" s="12" customFormat="1" ht="12.75">
      <c r="A234" s="16">
        <v>229</v>
      </c>
      <c r="B234" s="8">
        <v>163</v>
      </c>
      <c r="C234" s="8" t="s">
        <v>329</v>
      </c>
      <c r="D234" s="8" t="s">
        <v>36</v>
      </c>
      <c r="E234" s="8" t="s">
        <v>3713</v>
      </c>
      <c r="F234" s="8" t="s">
        <v>3837</v>
      </c>
      <c r="G234" s="8" t="s">
        <v>91</v>
      </c>
      <c r="H234" s="8" t="s">
        <v>3731</v>
      </c>
      <c r="I234" s="8">
        <v>3</v>
      </c>
      <c r="J234" s="9">
        <v>0.025555555555555557</v>
      </c>
      <c r="K234" s="8"/>
      <c r="L234" s="8"/>
      <c r="M234">
        <v>1</v>
      </c>
      <c r="N234">
        <f t="shared" si="3"/>
        <v>37</v>
      </c>
    </row>
    <row r="235" spans="1:14" ht="12.75">
      <c r="A235" s="13">
        <v>230</v>
      </c>
      <c r="B235" s="10">
        <v>164</v>
      </c>
      <c r="C235" s="10" t="s">
        <v>329</v>
      </c>
      <c r="D235" s="10" t="s">
        <v>330</v>
      </c>
      <c r="E235" s="10" t="s">
        <v>3713</v>
      </c>
      <c r="F235" s="10" t="s">
        <v>3837</v>
      </c>
      <c r="G235" s="10" t="s">
        <v>91</v>
      </c>
      <c r="H235" s="10" t="s">
        <v>3807</v>
      </c>
      <c r="I235" s="10">
        <v>4</v>
      </c>
      <c r="J235" s="11">
        <v>0.03594907407407407</v>
      </c>
      <c r="K235" s="10"/>
      <c r="L235" s="10"/>
      <c r="M235" s="12">
        <v>1</v>
      </c>
      <c r="N235">
        <f t="shared" si="3"/>
        <v>37</v>
      </c>
    </row>
    <row r="236" spans="1:14" s="12" customFormat="1" ht="12.75">
      <c r="A236" s="10">
        <v>231</v>
      </c>
      <c r="B236" s="8">
        <v>335</v>
      </c>
      <c r="C236" s="8" t="s">
        <v>331</v>
      </c>
      <c r="D236" s="8" t="s">
        <v>3774</v>
      </c>
      <c r="E236" s="8" t="s">
        <v>3713</v>
      </c>
      <c r="F236" s="8" t="s">
        <v>332</v>
      </c>
      <c r="G236" s="8" t="s">
        <v>3725</v>
      </c>
      <c r="H236" s="8" t="s">
        <v>3721</v>
      </c>
      <c r="I236" s="8">
        <v>26</v>
      </c>
      <c r="J236" s="9">
        <v>0.03417824074074074</v>
      </c>
      <c r="K236" s="8"/>
      <c r="L236" s="8"/>
      <c r="M236">
        <v>1</v>
      </c>
      <c r="N236">
        <f t="shared" si="3"/>
        <v>22</v>
      </c>
    </row>
    <row r="237" spans="1:14" s="12" customFormat="1" ht="12.75">
      <c r="A237" s="16">
        <v>232</v>
      </c>
      <c r="B237" s="8">
        <v>195</v>
      </c>
      <c r="C237" s="8" t="s">
        <v>333</v>
      </c>
      <c r="D237" s="8" t="s">
        <v>63</v>
      </c>
      <c r="E237" s="8" t="s">
        <v>3713</v>
      </c>
      <c r="F237" s="8" t="s">
        <v>263</v>
      </c>
      <c r="G237" s="8" t="s">
        <v>46</v>
      </c>
      <c r="H237" s="8" t="s">
        <v>3736</v>
      </c>
      <c r="I237" s="8">
        <v>15</v>
      </c>
      <c r="J237" s="9">
        <v>0.034166666666666665</v>
      </c>
      <c r="K237" s="8"/>
      <c r="L237" s="8"/>
      <c r="M237">
        <v>1</v>
      </c>
      <c r="N237">
        <f t="shared" si="3"/>
        <v>19</v>
      </c>
    </row>
    <row r="238" spans="1:14" ht="12.75">
      <c r="A238" s="8">
        <v>233</v>
      </c>
      <c r="B238" s="8">
        <v>303</v>
      </c>
      <c r="C238" s="8" t="s">
        <v>334</v>
      </c>
      <c r="D238" s="8" t="s">
        <v>41</v>
      </c>
      <c r="E238" s="8" t="s">
        <v>3713</v>
      </c>
      <c r="F238" s="8" t="s">
        <v>335</v>
      </c>
      <c r="G238" s="8" t="s">
        <v>3715</v>
      </c>
      <c r="H238" s="8" t="s">
        <v>3716</v>
      </c>
      <c r="I238" s="8">
        <v>12</v>
      </c>
      <c r="J238" s="9">
        <v>0.029247685185185186</v>
      </c>
      <c r="K238" s="8"/>
      <c r="L238" s="8"/>
      <c r="M238">
        <v>1</v>
      </c>
      <c r="N238">
        <f t="shared" si="3"/>
        <v>55</v>
      </c>
    </row>
    <row r="239" spans="1:14" s="12" customFormat="1" ht="12.75">
      <c r="A239" s="10">
        <v>234</v>
      </c>
      <c r="B239" s="13">
        <v>320</v>
      </c>
      <c r="C239" s="13" t="s">
        <v>336</v>
      </c>
      <c r="D239" s="13" t="s">
        <v>70</v>
      </c>
      <c r="E239" s="13" t="s">
        <v>3713</v>
      </c>
      <c r="F239" s="13" t="s">
        <v>3729</v>
      </c>
      <c r="G239" s="13" t="s">
        <v>3802</v>
      </c>
      <c r="H239" s="13" t="s">
        <v>3731</v>
      </c>
      <c r="I239" s="13">
        <v>34</v>
      </c>
      <c r="J239" s="14">
        <v>0.03325231481481482</v>
      </c>
      <c r="K239" s="13"/>
      <c r="L239" s="13"/>
      <c r="M239" s="15">
        <v>1</v>
      </c>
      <c r="N239" s="15">
        <f t="shared" si="3"/>
        <v>35</v>
      </c>
    </row>
    <row r="240" spans="1:14" s="12" customFormat="1" ht="12.75">
      <c r="A240" s="10">
        <v>235</v>
      </c>
      <c r="B240" s="8">
        <v>176</v>
      </c>
      <c r="C240" s="8" t="s">
        <v>337</v>
      </c>
      <c r="D240" s="8" t="s">
        <v>3852</v>
      </c>
      <c r="E240" s="8" t="s">
        <v>3713</v>
      </c>
      <c r="F240" s="8" t="s">
        <v>151</v>
      </c>
      <c r="G240" s="8" t="s">
        <v>22</v>
      </c>
      <c r="H240" s="8" t="s">
        <v>3731</v>
      </c>
      <c r="I240" s="8">
        <v>32</v>
      </c>
      <c r="J240" s="9">
        <v>0.03302083333333333</v>
      </c>
      <c r="K240" s="8"/>
      <c r="L240" s="8"/>
      <c r="M240">
        <v>1</v>
      </c>
      <c r="N240">
        <f t="shared" si="3"/>
        <v>39</v>
      </c>
    </row>
    <row r="241" spans="1:14" ht="12.75">
      <c r="A241" s="8">
        <v>236</v>
      </c>
      <c r="B241" s="8">
        <v>213</v>
      </c>
      <c r="C241" s="8" t="s">
        <v>338</v>
      </c>
      <c r="D241" s="8" t="s">
        <v>314</v>
      </c>
      <c r="E241" s="8" t="s">
        <v>3713</v>
      </c>
      <c r="F241" s="8" t="s">
        <v>212</v>
      </c>
      <c r="G241" s="8" t="s">
        <v>100</v>
      </c>
      <c r="H241" s="8" t="s">
        <v>3736</v>
      </c>
      <c r="I241" s="8">
        <v>16</v>
      </c>
      <c r="J241" s="9">
        <v>0.038217592592592595</v>
      </c>
      <c r="K241" s="8"/>
      <c r="L241" s="8"/>
      <c r="M241">
        <v>1</v>
      </c>
      <c r="N241">
        <f t="shared" si="3"/>
        <v>16</v>
      </c>
    </row>
    <row r="242" spans="1:14" s="12" customFormat="1" ht="12.75">
      <c r="A242" s="10">
        <v>237</v>
      </c>
      <c r="B242" s="8">
        <v>223</v>
      </c>
      <c r="C242" s="8" t="s">
        <v>339</v>
      </c>
      <c r="D242" s="8" t="s">
        <v>150</v>
      </c>
      <c r="E242" s="8" t="s">
        <v>3713</v>
      </c>
      <c r="F242" s="8" t="s">
        <v>3719</v>
      </c>
      <c r="G242" s="8" t="s">
        <v>3776</v>
      </c>
      <c r="H242" s="8" t="s">
        <v>3721</v>
      </c>
      <c r="I242" s="8">
        <v>1</v>
      </c>
      <c r="J242" s="9">
        <v>0.024398148148148148</v>
      </c>
      <c r="K242" s="8"/>
      <c r="L242" s="8"/>
      <c r="M242">
        <v>1</v>
      </c>
      <c r="N242">
        <f t="shared" si="3"/>
        <v>29</v>
      </c>
    </row>
    <row r="243" spans="1:14" ht="12.75">
      <c r="A243" s="8">
        <v>238</v>
      </c>
      <c r="B243" s="10">
        <v>379</v>
      </c>
      <c r="C243" s="10" t="s">
        <v>340</v>
      </c>
      <c r="D243" s="10" t="s">
        <v>341</v>
      </c>
      <c r="E243" s="10" t="s">
        <v>3713</v>
      </c>
      <c r="F243" s="10" t="s">
        <v>342</v>
      </c>
      <c r="G243" s="10" t="s">
        <v>3740</v>
      </c>
      <c r="H243" s="10" t="s">
        <v>3726</v>
      </c>
      <c r="I243" s="10">
        <v>6</v>
      </c>
      <c r="J243" s="11">
        <v>0.033622685185185186</v>
      </c>
      <c r="K243" s="10"/>
      <c r="L243" s="10"/>
      <c r="M243" s="12">
        <v>1</v>
      </c>
      <c r="N243">
        <f t="shared" si="3"/>
        <v>27</v>
      </c>
    </row>
    <row r="244" spans="1:14" ht="12.75">
      <c r="A244" s="8">
        <v>239</v>
      </c>
      <c r="B244" s="10">
        <v>196</v>
      </c>
      <c r="C244" s="10" t="s">
        <v>343</v>
      </c>
      <c r="D244" s="10" t="s">
        <v>344</v>
      </c>
      <c r="E244" s="10" t="s">
        <v>3713</v>
      </c>
      <c r="F244" s="10" t="s">
        <v>3813</v>
      </c>
      <c r="G244" s="10" t="s">
        <v>3814</v>
      </c>
      <c r="H244" s="10" t="s">
        <v>3726</v>
      </c>
      <c r="I244" s="10">
        <v>5</v>
      </c>
      <c r="J244" s="11">
        <v>0.03311342592592593</v>
      </c>
      <c r="K244" s="10"/>
      <c r="L244" s="10"/>
      <c r="M244" s="12">
        <v>1</v>
      </c>
      <c r="N244">
        <f t="shared" si="3"/>
        <v>15</v>
      </c>
    </row>
    <row r="245" spans="1:14" ht="12.75">
      <c r="A245" s="8">
        <v>240</v>
      </c>
      <c r="B245" s="8">
        <v>225</v>
      </c>
      <c r="C245" s="8" t="s">
        <v>345</v>
      </c>
      <c r="D245" s="8" t="s">
        <v>3791</v>
      </c>
      <c r="E245" s="8" t="s">
        <v>3713</v>
      </c>
      <c r="F245" s="8" t="s">
        <v>94</v>
      </c>
      <c r="G245" s="8" t="s">
        <v>3751</v>
      </c>
      <c r="H245" s="8" t="s">
        <v>3716</v>
      </c>
      <c r="I245" s="8">
        <v>28</v>
      </c>
      <c r="J245" s="9">
        <v>0.03361111111111111</v>
      </c>
      <c r="K245" s="8"/>
      <c r="L245" s="8"/>
      <c r="M245">
        <v>1</v>
      </c>
      <c r="N245">
        <f t="shared" si="3"/>
        <v>51</v>
      </c>
    </row>
    <row r="246" spans="1:14" ht="12.75">
      <c r="A246" s="8">
        <v>241</v>
      </c>
      <c r="B246" s="8">
        <v>240</v>
      </c>
      <c r="C246" s="8" t="s">
        <v>346</v>
      </c>
      <c r="D246" s="8" t="s">
        <v>347</v>
      </c>
      <c r="E246" s="8" t="s">
        <v>3713</v>
      </c>
      <c r="F246" s="8" t="s">
        <v>3754</v>
      </c>
      <c r="G246" s="8" t="s">
        <v>3840</v>
      </c>
      <c r="H246" s="8" t="s">
        <v>3721</v>
      </c>
      <c r="I246" s="8">
        <v>9</v>
      </c>
      <c r="J246" s="9">
        <v>0.028368055555555556</v>
      </c>
      <c r="K246" s="8"/>
      <c r="L246" s="8"/>
      <c r="M246">
        <v>1</v>
      </c>
      <c r="N246">
        <f t="shared" si="3"/>
        <v>26</v>
      </c>
    </row>
    <row r="247" spans="1:14" ht="12.75">
      <c r="A247" s="8">
        <v>242</v>
      </c>
      <c r="B247" s="13">
        <v>171</v>
      </c>
      <c r="C247" s="13" t="s">
        <v>348</v>
      </c>
      <c r="D247" s="13" t="s">
        <v>80</v>
      </c>
      <c r="E247" s="13" t="s">
        <v>3713</v>
      </c>
      <c r="F247" s="13" t="s">
        <v>3729</v>
      </c>
      <c r="G247" s="13" t="s">
        <v>46</v>
      </c>
      <c r="H247" s="13" t="s">
        <v>3736</v>
      </c>
      <c r="I247" s="13">
        <v>14</v>
      </c>
      <c r="J247" s="14">
        <v>0.03324074074074074</v>
      </c>
      <c r="K247" s="13"/>
      <c r="L247" s="13"/>
      <c r="M247" s="15">
        <v>1</v>
      </c>
      <c r="N247" s="15">
        <f t="shared" si="3"/>
        <v>19</v>
      </c>
    </row>
    <row r="248" spans="1:14" s="12" customFormat="1" ht="12.75">
      <c r="A248" s="10">
        <v>243</v>
      </c>
      <c r="B248" s="13">
        <v>269</v>
      </c>
      <c r="C248" s="13" t="s">
        <v>349</v>
      </c>
      <c r="D248" s="13" t="s">
        <v>63</v>
      </c>
      <c r="E248" s="13" t="s">
        <v>3713</v>
      </c>
      <c r="F248" s="13" t="s">
        <v>3729</v>
      </c>
      <c r="G248" s="13" t="s">
        <v>3830</v>
      </c>
      <c r="H248" s="13" t="s">
        <v>3731</v>
      </c>
      <c r="I248" s="13">
        <v>27</v>
      </c>
      <c r="J248" s="14">
        <v>0.03186342592592593</v>
      </c>
      <c r="K248" s="13"/>
      <c r="L248" s="13"/>
      <c r="M248" s="15">
        <v>1</v>
      </c>
      <c r="N248" s="15">
        <f t="shared" si="3"/>
        <v>33</v>
      </c>
    </row>
    <row r="249" spans="1:14" s="12" customFormat="1" ht="12.75">
      <c r="A249" s="10">
        <v>244</v>
      </c>
      <c r="B249" s="8">
        <v>259</v>
      </c>
      <c r="C249" s="8" t="s">
        <v>350</v>
      </c>
      <c r="D249" s="8" t="s">
        <v>168</v>
      </c>
      <c r="E249" s="8" t="s">
        <v>3713</v>
      </c>
      <c r="F249" s="8" t="s">
        <v>351</v>
      </c>
      <c r="G249" s="8" t="s">
        <v>25</v>
      </c>
      <c r="H249" s="8" t="s">
        <v>3747</v>
      </c>
      <c r="I249" s="8">
        <v>37</v>
      </c>
      <c r="J249" s="9">
        <v>0.03127314814814815</v>
      </c>
      <c r="K249" s="8"/>
      <c r="L249" s="8"/>
      <c r="M249">
        <v>1</v>
      </c>
      <c r="N249">
        <f t="shared" si="3"/>
        <v>47</v>
      </c>
    </row>
    <row r="250" spans="1:14" s="12" customFormat="1" ht="12.75">
      <c r="A250" s="10">
        <v>245</v>
      </c>
      <c r="B250" s="8">
        <v>343</v>
      </c>
      <c r="C250" s="8" t="s">
        <v>352</v>
      </c>
      <c r="D250" s="8" t="s">
        <v>3857</v>
      </c>
      <c r="E250" s="8" t="s">
        <v>3713</v>
      </c>
      <c r="F250" s="8" t="s">
        <v>353</v>
      </c>
      <c r="G250" s="8" t="s">
        <v>3820</v>
      </c>
      <c r="H250" s="8" t="s">
        <v>3747</v>
      </c>
      <c r="I250" s="8">
        <v>22</v>
      </c>
      <c r="J250" s="9">
        <v>0.02957175925925926</v>
      </c>
      <c r="K250" s="8"/>
      <c r="L250" s="8"/>
      <c r="M250">
        <v>1</v>
      </c>
      <c r="N250">
        <f t="shared" si="3"/>
        <v>41</v>
      </c>
    </row>
    <row r="251" spans="1:14" ht="12.75">
      <c r="A251" s="8">
        <v>246</v>
      </c>
      <c r="B251" s="8">
        <v>377</v>
      </c>
      <c r="C251" s="8" t="s">
        <v>354</v>
      </c>
      <c r="D251" s="8" t="s">
        <v>3842</v>
      </c>
      <c r="E251" s="8" t="s">
        <v>3713</v>
      </c>
      <c r="F251" s="8" t="s">
        <v>3775</v>
      </c>
      <c r="G251" s="8" t="s">
        <v>123</v>
      </c>
      <c r="H251" s="8" t="s">
        <v>3747</v>
      </c>
      <c r="I251" s="8">
        <v>14</v>
      </c>
      <c r="J251" s="9">
        <v>0.02763888888888889</v>
      </c>
      <c r="K251" s="8"/>
      <c r="L251" s="8"/>
      <c r="M251">
        <v>1</v>
      </c>
      <c r="N251">
        <f t="shared" si="3"/>
        <v>49</v>
      </c>
    </row>
    <row r="252" spans="1:14" ht="12.75">
      <c r="A252" s="8">
        <v>247</v>
      </c>
      <c r="B252" s="8">
        <v>376</v>
      </c>
      <c r="C252" s="8" t="s">
        <v>354</v>
      </c>
      <c r="D252" s="8" t="s">
        <v>3733</v>
      </c>
      <c r="E252" s="8" t="s">
        <v>3713</v>
      </c>
      <c r="F252" s="8" t="s">
        <v>3775</v>
      </c>
      <c r="G252" s="8" t="s">
        <v>31</v>
      </c>
      <c r="H252" s="8" t="s">
        <v>3721</v>
      </c>
      <c r="I252" s="8">
        <v>31</v>
      </c>
      <c r="J252" s="9">
        <v>0.037175925925925925</v>
      </c>
      <c r="K252" s="8"/>
      <c r="L252" s="8"/>
      <c r="M252">
        <v>1</v>
      </c>
      <c r="N252">
        <f t="shared" si="3"/>
        <v>20</v>
      </c>
    </row>
    <row r="253" spans="1:14" ht="12.75">
      <c r="A253" s="8">
        <v>248</v>
      </c>
      <c r="B253" s="8">
        <v>352</v>
      </c>
      <c r="C253" s="8" t="s">
        <v>355</v>
      </c>
      <c r="D253" s="8" t="s">
        <v>85</v>
      </c>
      <c r="E253" s="8" t="s">
        <v>3713</v>
      </c>
      <c r="F253" s="8" t="s">
        <v>3837</v>
      </c>
      <c r="G253" s="8" t="s">
        <v>3820</v>
      </c>
      <c r="H253" s="8" t="s">
        <v>3747</v>
      </c>
      <c r="I253" s="8">
        <v>28</v>
      </c>
      <c r="J253" s="9">
        <v>0.030358796296296297</v>
      </c>
      <c r="K253" s="8"/>
      <c r="L253" s="8"/>
      <c r="M253">
        <v>1</v>
      </c>
      <c r="N253">
        <f t="shared" si="3"/>
        <v>41</v>
      </c>
    </row>
    <row r="254" spans="7:14" s="1" customFormat="1" ht="12" customHeight="1">
      <c r="G254" s="19" t="s">
        <v>356</v>
      </c>
      <c r="H254" s="20">
        <f>N254</f>
        <v>40.270161290322584</v>
      </c>
      <c r="J254" s="2">
        <f>J4/(M4*10)</f>
        <v>0.003227836581541218</v>
      </c>
      <c r="M254" s="1" t="s">
        <v>357</v>
      </c>
      <c r="N254" s="21">
        <f>N4/A253</f>
        <v>40.270161290322584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6"/>
  <sheetViews>
    <sheetView workbookViewId="0" topLeftCell="E141">
      <selection activeCell="N154" sqref="N154"/>
    </sheetView>
  </sheetViews>
  <sheetFormatPr defaultColWidth="9.140625" defaultRowHeight="12.75"/>
  <cols>
    <col min="1" max="1" width="7.140625" style="0" customWidth="1"/>
    <col min="2" max="2" width="8.140625" style="0" customWidth="1"/>
    <col min="3" max="3" width="13.00390625" style="0" customWidth="1"/>
    <col min="4" max="4" width="10.421875" style="0" customWidth="1"/>
    <col min="5" max="5" width="8.28125" style="0" customWidth="1"/>
    <col min="6" max="6" width="7.28125" style="0" customWidth="1"/>
    <col min="7" max="10" width="13.00390625" style="0" customWidth="1"/>
    <col min="11" max="11" width="11.421875" style="31" customWidth="1"/>
    <col min="12" max="12" width="18.7109375" style="0" customWidth="1"/>
    <col min="13" max="13" width="13.00390625" style="0" customWidth="1"/>
    <col min="14" max="14" width="10.57421875" style="0" customWidth="1"/>
    <col min="15" max="15" width="8.8515625" style="0" customWidth="1"/>
    <col min="16" max="16" width="8.00390625" style="0" customWidth="1"/>
    <col min="17" max="17" width="8.140625" style="0" customWidth="1"/>
    <col min="18" max="18" width="9.28125" style="0" customWidth="1"/>
    <col min="19" max="19" width="13.00390625" style="0" customWidth="1"/>
  </cols>
  <sheetData>
    <row r="1" spans="1:20" ht="20.25" thickBot="1">
      <c r="A1" s="22" t="s">
        <v>358</v>
      </c>
      <c r="B1" s="23"/>
      <c r="C1" s="23"/>
      <c r="D1" s="24"/>
      <c r="E1" s="24"/>
      <c r="F1" s="24"/>
      <c r="G1" s="25"/>
      <c r="H1" s="24"/>
      <c r="I1" s="24"/>
      <c r="J1" s="24"/>
      <c r="K1" s="26"/>
      <c r="L1" s="24"/>
      <c r="M1" s="24"/>
      <c r="N1" s="27"/>
      <c r="O1" s="28">
        <v>10</v>
      </c>
      <c r="P1" s="24"/>
      <c r="Q1" s="24"/>
      <c r="R1" s="24"/>
      <c r="S1" s="29">
        <f>SUBTOTAL(9,S8:S162)</f>
        <v>142</v>
      </c>
      <c r="T1" s="29">
        <f>SUBTOTAL(9,T8:T162)</f>
        <v>145</v>
      </c>
    </row>
    <row r="2" spans="1:19" ht="15.75">
      <c r="A2" s="30" t="s">
        <v>359</v>
      </c>
      <c r="B2" s="23"/>
      <c r="C2" s="23"/>
      <c r="D2" s="24"/>
      <c r="E2" s="24"/>
      <c r="F2" s="24"/>
      <c r="G2" s="25"/>
      <c r="H2" s="24"/>
      <c r="L2" s="32" t="s">
        <v>360</v>
      </c>
      <c r="M2" s="33"/>
      <c r="N2" s="34"/>
      <c r="O2" s="35" t="s">
        <v>361</v>
      </c>
      <c r="P2" s="36"/>
      <c r="Q2" s="24"/>
      <c r="R2" s="24"/>
      <c r="S2" s="37"/>
    </row>
    <row r="3" spans="1:19" ht="16.5" thickBot="1">
      <c r="A3" s="38" t="s">
        <v>362</v>
      </c>
      <c r="B3" s="23"/>
      <c r="D3" s="24"/>
      <c r="F3" s="24"/>
      <c r="G3" s="25"/>
      <c r="H3" s="24"/>
      <c r="L3" s="39" t="s">
        <v>363</v>
      </c>
      <c r="M3" s="40"/>
      <c r="N3" s="41"/>
      <c r="O3" s="42" t="s">
        <v>364</v>
      </c>
      <c r="P3" s="43">
        <f>O3/O2</f>
        <v>0.9726027397260274</v>
      </c>
      <c r="Q3" s="24"/>
      <c r="R3" s="24"/>
      <c r="S3" s="37"/>
    </row>
    <row r="4" spans="1:19" ht="15.75">
      <c r="A4" s="44" t="s">
        <v>365</v>
      </c>
      <c r="B4" s="23"/>
      <c r="C4" s="45"/>
      <c r="D4" s="24"/>
      <c r="E4" s="45"/>
      <c r="F4" s="24"/>
      <c r="G4" s="25"/>
      <c r="H4" s="24"/>
      <c r="L4" s="46" t="s">
        <v>366</v>
      </c>
      <c r="M4" s="47"/>
      <c r="N4" s="48" t="s">
        <v>367</v>
      </c>
      <c r="O4" s="49" t="s">
        <v>368</v>
      </c>
      <c r="P4" s="50">
        <f>O4/$O$3</f>
        <v>0.04929577464788732</v>
      </c>
      <c r="Q4" s="24"/>
      <c r="R4" s="24"/>
      <c r="S4" s="37"/>
    </row>
    <row r="5" spans="1:19" ht="16.5" thickBot="1">
      <c r="A5" s="44" t="s">
        <v>369</v>
      </c>
      <c r="B5" s="23"/>
      <c r="C5" s="45"/>
      <c r="D5" s="24"/>
      <c r="E5" s="45"/>
      <c r="F5" s="24"/>
      <c r="G5" s="25"/>
      <c r="H5" s="24"/>
      <c r="L5" s="51"/>
      <c r="M5" s="52"/>
      <c r="N5" s="53" t="s">
        <v>370</v>
      </c>
      <c r="O5" s="54" t="s">
        <v>371</v>
      </c>
      <c r="P5" s="55">
        <f>O5/$O$3</f>
        <v>0.9507042253521126</v>
      </c>
      <c r="Q5" s="24"/>
      <c r="R5" s="24"/>
      <c r="S5" s="37"/>
    </row>
    <row r="6" spans="1:19" ht="16.5" thickBot="1">
      <c r="A6" s="44" t="s">
        <v>372</v>
      </c>
      <c r="B6" s="23"/>
      <c r="C6" s="45"/>
      <c r="D6" s="24"/>
      <c r="E6" s="45"/>
      <c r="F6" s="24"/>
      <c r="G6" s="25"/>
      <c r="H6" s="24"/>
      <c r="L6" s="56"/>
      <c r="N6" s="56"/>
      <c r="O6" s="57"/>
      <c r="P6" s="58"/>
      <c r="Q6" s="24"/>
      <c r="R6" s="24"/>
      <c r="S6" s="37"/>
    </row>
    <row r="7" spans="1:20" ht="45.75" thickBot="1">
      <c r="A7" s="59" t="s">
        <v>373</v>
      </c>
      <c r="B7" s="60" t="s">
        <v>374</v>
      </c>
      <c r="C7" s="61" t="s">
        <v>3697</v>
      </c>
      <c r="D7" s="62" t="s">
        <v>3698</v>
      </c>
      <c r="E7" s="62" t="s">
        <v>375</v>
      </c>
      <c r="F7" s="62" t="s">
        <v>3699</v>
      </c>
      <c r="G7" s="63" t="s">
        <v>376</v>
      </c>
      <c r="H7" s="62" t="s">
        <v>377</v>
      </c>
      <c r="I7" s="61" t="s">
        <v>378</v>
      </c>
      <c r="J7" s="61" t="s">
        <v>379</v>
      </c>
      <c r="K7" s="64" t="s">
        <v>380</v>
      </c>
      <c r="L7" s="61" t="s">
        <v>3700</v>
      </c>
      <c r="M7" s="62" t="s">
        <v>381</v>
      </c>
      <c r="N7" s="65" t="s">
        <v>382</v>
      </c>
      <c r="O7" s="65" t="s">
        <v>383</v>
      </c>
      <c r="P7" s="62" t="s">
        <v>384</v>
      </c>
      <c r="Q7" s="62" t="s">
        <v>385</v>
      </c>
      <c r="R7" s="66" t="s">
        <v>386</v>
      </c>
      <c r="S7" s="67" t="s">
        <v>387</v>
      </c>
      <c r="T7" s="68" t="s">
        <v>388</v>
      </c>
    </row>
    <row r="8" spans="1:20" ht="12.75">
      <c r="A8" s="69">
        <v>1</v>
      </c>
      <c r="B8" s="70">
        <v>47</v>
      </c>
      <c r="C8" s="71" t="s">
        <v>539</v>
      </c>
      <c r="D8" s="72" t="s">
        <v>85</v>
      </c>
      <c r="E8" s="73">
        <v>1975</v>
      </c>
      <c r="F8" s="73" t="s">
        <v>390</v>
      </c>
      <c r="G8" s="74" t="s">
        <v>540</v>
      </c>
      <c r="H8" s="73" t="s">
        <v>408</v>
      </c>
      <c r="I8" s="71" t="s">
        <v>3825</v>
      </c>
      <c r="J8" s="71" t="s">
        <v>541</v>
      </c>
      <c r="K8" s="75" t="s">
        <v>542</v>
      </c>
      <c r="L8" s="71" t="s">
        <v>3825</v>
      </c>
      <c r="M8" s="73" t="s">
        <v>397</v>
      </c>
      <c r="N8" s="76">
        <v>0.02701388888888889</v>
      </c>
      <c r="O8" s="76">
        <f aca="true" t="shared" si="0" ref="O8:O39">N8/$O$1</f>
        <v>0.002701388888888889</v>
      </c>
      <c r="P8" s="73" t="s">
        <v>432</v>
      </c>
      <c r="Q8" s="77">
        <v>5</v>
      </c>
      <c r="R8" s="78"/>
      <c r="S8" s="79">
        <v>1</v>
      </c>
      <c r="T8">
        <v>1</v>
      </c>
    </row>
    <row r="9" spans="1:20" ht="12.75">
      <c r="A9" s="80">
        <v>2</v>
      </c>
      <c r="B9" s="81">
        <v>65</v>
      </c>
      <c r="C9" s="82" t="s">
        <v>643</v>
      </c>
      <c r="D9" s="83" t="s">
        <v>3728</v>
      </c>
      <c r="E9" s="84">
        <v>1977</v>
      </c>
      <c r="F9" s="84" t="s">
        <v>390</v>
      </c>
      <c r="G9" s="85" t="s">
        <v>644</v>
      </c>
      <c r="H9" s="84" t="s">
        <v>645</v>
      </c>
      <c r="I9" s="82" t="s">
        <v>646</v>
      </c>
      <c r="J9" s="82" t="s">
        <v>647</v>
      </c>
      <c r="K9" s="86">
        <v>5</v>
      </c>
      <c r="L9" s="82" t="s">
        <v>646</v>
      </c>
      <c r="M9" s="84" t="s">
        <v>397</v>
      </c>
      <c r="N9" s="87">
        <v>0.029942129629629628</v>
      </c>
      <c r="O9" s="87">
        <f t="shared" si="0"/>
        <v>0.002994212962962963</v>
      </c>
      <c r="P9" s="84" t="s">
        <v>432</v>
      </c>
      <c r="Q9" s="88">
        <v>7</v>
      </c>
      <c r="R9" s="89"/>
      <c r="S9" s="79">
        <v>1</v>
      </c>
      <c r="T9">
        <v>1</v>
      </c>
    </row>
    <row r="10" spans="1:20" ht="12.75">
      <c r="A10" s="80">
        <v>3</v>
      </c>
      <c r="B10" s="81">
        <v>77</v>
      </c>
      <c r="C10" s="82" t="s">
        <v>860</v>
      </c>
      <c r="D10" s="83" t="s">
        <v>3741</v>
      </c>
      <c r="E10" s="84">
        <v>1952</v>
      </c>
      <c r="F10" s="84" t="s">
        <v>390</v>
      </c>
      <c r="G10" s="85">
        <v>1952</v>
      </c>
      <c r="H10" s="84" t="s">
        <v>861</v>
      </c>
      <c r="I10" s="82" t="s">
        <v>3754</v>
      </c>
      <c r="J10" s="82" t="s">
        <v>862</v>
      </c>
      <c r="K10" s="86" t="s">
        <v>863</v>
      </c>
      <c r="L10" s="91" t="s">
        <v>864</v>
      </c>
      <c r="M10" s="84" t="s">
        <v>397</v>
      </c>
      <c r="N10" s="87">
        <v>0.03377314814814815</v>
      </c>
      <c r="O10" s="87">
        <f t="shared" si="0"/>
        <v>0.0033773148148148148</v>
      </c>
      <c r="P10" s="84" t="s">
        <v>473</v>
      </c>
      <c r="Q10" s="88">
        <v>16</v>
      </c>
      <c r="R10" s="89"/>
      <c r="S10" s="79">
        <v>1</v>
      </c>
      <c r="T10">
        <v>1</v>
      </c>
    </row>
    <row r="11" spans="1:20" ht="12.75">
      <c r="A11" s="80">
        <v>4</v>
      </c>
      <c r="B11" s="81">
        <v>131</v>
      </c>
      <c r="C11" s="82" t="s">
        <v>412</v>
      </c>
      <c r="D11" s="83" t="s">
        <v>3774</v>
      </c>
      <c r="E11" s="84">
        <v>1987</v>
      </c>
      <c r="F11" s="84" t="s">
        <v>390</v>
      </c>
      <c r="G11" s="85">
        <v>1987</v>
      </c>
      <c r="H11" s="84" t="s">
        <v>413</v>
      </c>
      <c r="I11" s="82" t="s">
        <v>414</v>
      </c>
      <c r="J11" s="82" t="s">
        <v>415</v>
      </c>
      <c r="K11" s="86" t="s">
        <v>416</v>
      </c>
      <c r="L11" s="82" t="s">
        <v>417</v>
      </c>
      <c r="M11" s="84" t="s">
        <v>397</v>
      </c>
      <c r="N11" s="87">
        <v>0.0250462962962963</v>
      </c>
      <c r="O11" s="87">
        <f t="shared" si="0"/>
        <v>0.00250462962962963</v>
      </c>
      <c r="P11" s="84" t="s">
        <v>418</v>
      </c>
      <c r="Q11" s="88">
        <v>1</v>
      </c>
      <c r="R11" s="89"/>
      <c r="S11" s="79">
        <v>1</v>
      </c>
      <c r="T11">
        <v>1</v>
      </c>
    </row>
    <row r="12" spans="1:20" ht="12.75">
      <c r="A12" s="80">
        <v>5</v>
      </c>
      <c r="B12" s="81">
        <v>55</v>
      </c>
      <c r="C12" s="82" t="s">
        <v>631</v>
      </c>
      <c r="D12" s="83" t="s">
        <v>3757</v>
      </c>
      <c r="E12" s="84">
        <v>1954</v>
      </c>
      <c r="F12" s="84" t="s">
        <v>390</v>
      </c>
      <c r="G12" s="85" t="s">
        <v>632</v>
      </c>
      <c r="H12" s="84" t="s">
        <v>633</v>
      </c>
      <c r="I12" s="82" t="s">
        <v>3758</v>
      </c>
      <c r="J12" s="82" t="s">
        <v>634</v>
      </c>
      <c r="K12" s="86" t="s">
        <v>635</v>
      </c>
      <c r="L12" s="82" t="s">
        <v>3758</v>
      </c>
      <c r="M12" s="84" t="s">
        <v>397</v>
      </c>
      <c r="N12" s="87">
        <v>0.0297337962962963</v>
      </c>
      <c r="O12" s="87">
        <f t="shared" si="0"/>
        <v>0.00297337962962963</v>
      </c>
      <c r="P12" s="84" t="s">
        <v>473</v>
      </c>
      <c r="Q12" s="88">
        <v>5</v>
      </c>
      <c r="R12" s="89"/>
      <c r="S12" s="79">
        <v>1</v>
      </c>
      <c r="T12">
        <v>1</v>
      </c>
    </row>
    <row r="13" spans="1:20" ht="12.75">
      <c r="A13" s="80">
        <v>6</v>
      </c>
      <c r="B13" s="81">
        <v>84</v>
      </c>
      <c r="C13" s="82" t="s">
        <v>767</v>
      </c>
      <c r="D13" s="83" t="s">
        <v>3761</v>
      </c>
      <c r="E13" s="84">
        <v>1953</v>
      </c>
      <c r="F13" s="84" t="s">
        <v>390</v>
      </c>
      <c r="G13" s="85" t="s">
        <v>768</v>
      </c>
      <c r="H13" s="84" t="s">
        <v>624</v>
      </c>
      <c r="I13" s="82" t="s">
        <v>3810</v>
      </c>
      <c r="J13" s="82" t="s">
        <v>573</v>
      </c>
      <c r="K13" s="86" t="s">
        <v>769</v>
      </c>
      <c r="L13" s="82" t="s">
        <v>627</v>
      </c>
      <c r="M13" s="84" t="s">
        <v>397</v>
      </c>
      <c r="N13" s="87">
        <v>0.03225694444444444</v>
      </c>
      <c r="O13" s="87">
        <f t="shared" si="0"/>
        <v>0.0032256944444444442</v>
      </c>
      <c r="P13" s="84" t="s">
        <v>473</v>
      </c>
      <c r="Q13" s="88">
        <v>10</v>
      </c>
      <c r="R13" s="89"/>
      <c r="S13" s="79">
        <v>1</v>
      </c>
      <c r="T13">
        <v>1</v>
      </c>
    </row>
    <row r="14" spans="1:20" ht="12.75">
      <c r="A14" s="80">
        <v>7</v>
      </c>
      <c r="B14" s="81">
        <v>62</v>
      </c>
      <c r="C14" s="82" t="s">
        <v>943</v>
      </c>
      <c r="D14" s="83" t="s">
        <v>1</v>
      </c>
      <c r="E14" s="84">
        <v>1941</v>
      </c>
      <c r="F14" s="84" t="s">
        <v>390</v>
      </c>
      <c r="G14" s="85" t="s">
        <v>944</v>
      </c>
      <c r="H14" s="84" t="s">
        <v>710</v>
      </c>
      <c r="I14" s="82" t="s">
        <v>176</v>
      </c>
      <c r="J14" s="82" t="s">
        <v>711</v>
      </c>
      <c r="K14" s="86">
        <v>13</v>
      </c>
      <c r="L14" s="82" t="s">
        <v>859</v>
      </c>
      <c r="M14" s="84" t="s">
        <v>397</v>
      </c>
      <c r="N14" s="87">
        <v>0.035243055555555555</v>
      </c>
      <c r="O14" s="87">
        <f t="shared" si="0"/>
        <v>0.0035243055555555557</v>
      </c>
      <c r="P14" s="84" t="s">
        <v>585</v>
      </c>
      <c r="Q14" s="88">
        <v>6</v>
      </c>
      <c r="R14" s="89"/>
      <c r="S14" s="79">
        <v>1</v>
      </c>
      <c r="T14">
        <v>1</v>
      </c>
    </row>
    <row r="15" spans="1:20" ht="12.75">
      <c r="A15" s="80">
        <v>8</v>
      </c>
      <c r="B15" s="81">
        <v>75</v>
      </c>
      <c r="C15" s="82" t="s">
        <v>890</v>
      </c>
      <c r="D15" s="83" t="s">
        <v>3809</v>
      </c>
      <c r="E15" s="84">
        <v>1981</v>
      </c>
      <c r="F15" s="84" t="s">
        <v>390</v>
      </c>
      <c r="G15" s="85" t="s">
        <v>891</v>
      </c>
      <c r="H15" s="84" t="s">
        <v>838</v>
      </c>
      <c r="I15" s="82" t="s">
        <v>892</v>
      </c>
      <c r="J15" s="82" t="s">
        <v>736</v>
      </c>
      <c r="K15" s="86" t="s">
        <v>893</v>
      </c>
      <c r="L15" s="91" t="s">
        <v>758</v>
      </c>
      <c r="M15" s="84" t="s">
        <v>397</v>
      </c>
      <c r="N15" s="87">
        <v>0.034386574074074076</v>
      </c>
      <c r="O15" s="87">
        <f t="shared" si="0"/>
        <v>0.0034386574074074076</v>
      </c>
      <c r="P15" s="84" t="s">
        <v>398</v>
      </c>
      <c r="Q15" s="88">
        <v>21</v>
      </c>
      <c r="R15" s="89"/>
      <c r="S15" s="79">
        <v>1</v>
      </c>
      <c r="T15">
        <v>1</v>
      </c>
    </row>
    <row r="16" spans="1:20" ht="12.75">
      <c r="A16" s="80">
        <v>9</v>
      </c>
      <c r="B16" s="81">
        <v>34</v>
      </c>
      <c r="C16" s="82" t="s">
        <v>608</v>
      </c>
      <c r="D16" s="83" t="s">
        <v>3741</v>
      </c>
      <c r="E16" s="84">
        <v>1987</v>
      </c>
      <c r="F16" s="84" t="s">
        <v>390</v>
      </c>
      <c r="G16" s="85" t="s">
        <v>609</v>
      </c>
      <c r="H16" s="84" t="s">
        <v>401</v>
      </c>
      <c r="I16" s="82" t="s">
        <v>3795</v>
      </c>
      <c r="J16" s="82" t="s">
        <v>610</v>
      </c>
      <c r="K16" s="86" t="s">
        <v>611</v>
      </c>
      <c r="L16" s="82" t="s">
        <v>405</v>
      </c>
      <c r="M16" s="84" t="s">
        <v>397</v>
      </c>
      <c r="N16" s="87">
        <v>0.029143518518518517</v>
      </c>
      <c r="O16" s="87">
        <f t="shared" si="0"/>
        <v>0.0029143518518518516</v>
      </c>
      <c r="P16" s="84" t="s">
        <v>418</v>
      </c>
      <c r="Q16" s="88">
        <v>4</v>
      </c>
      <c r="R16" s="89"/>
      <c r="S16" s="79">
        <v>1</v>
      </c>
      <c r="T16">
        <v>1</v>
      </c>
    </row>
    <row r="17" spans="1:20" ht="12.75">
      <c r="A17" s="80">
        <v>10</v>
      </c>
      <c r="B17" s="96">
        <v>81</v>
      </c>
      <c r="C17" s="97" t="s">
        <v>1053</v>
      </c>
      <c r="D17" s="98" t="s">
        <v>1054</v>
      </c>
      <c r="E17" s="99">
        <v>1959</v>
      </c>
      <c r="F17" s="99" t="s">
        <v>390</v>
      </c>
      <c r="G17" s="100" t="s">
        <v>1055</v>
      </c>
      <c r="H17" s="99" t="s">
        <v>421</v>
      </c>
      <c r="I17" s="97" t="s">
        <v>97</v>
      </c>
      <c r="J17" s="97" t="s">
        <v>573</v>
      </c>
      <c r="K17" s="101" t="s">
        <v>1056</v>
      </c>
      <c r="L17" s="97" t="s">
        <v>208</v>
      </c>
      <c r="M17" s="99" t="s">
        <v>397</v>
      </c>
      <c r="N17" s="102">
        <v>0.0424074074074074</v>
      </c>
      <c r="O17" s="102">
        <f t="shared" si="0"/>
        <v>0.00424074074074074</v>
      </c>
      <c r="P17" s="99" t="s">
        <v>994</v>
      </c>
      <c r="Q17" s="99">
        <v>2</v>
      </c>
      <c r="R17" s="103"/>
      <c r="S17" s="79">
        <v>1</v>
      </c>
      <c r="T17">
        <v>1</v>
      </c>
    </row>
    <row r="18" spans="1:20" ht="12.75">
      <c r="A18" s="80">
        <v>11</v>
      </c>
      <c r="B18" s="81">
        <v>67</v>
      </c>
      <c r="C18" s="82" t="s">
        <v>524</v>
      </c>
      <c r="D18" s="83" t="s">
        <v>3733</v>
      </c>
      <c r="E18" s="84">
        <v>1986</v>
      </c>
      <c r="F18" s="84" t="s">
        <v>390</v>
      </c>
      <c r="G18" s="85" t="s">
        <v>525</v>
      </c>
      <c r="H18" s="84" t="s">
        <v>526</v>
      </c>
      <c r="I18" s="82" t="s">
        <v>3758</v>
      </c>
      <c r="J18" s="82" t="s">
        <v>527</v>
      </c>
      <c r="K18" s="86" t="s">
        <v>528</v>
      </c>
      <c r="L18" s="82" t="s">
        <v>529</v>
      </c>
      <c r="M18" s="84" t="s">
        <v>397</v>
      </c>
      <c r="N18" s="87">
        <v>0.026736111111111113</v>
      </c>
      <c r="O18" s="87">
        <f t="shared" si="0"/>
        <v>0.0026736111111111114</v>
      </c>
      <c r="P18" s="84" t="s">
        <v>398</v>
      </c>
      <c r="Q18" s="88">
        <v>8</v>
      </c>
      <c r="R18" s="89"/>
      <c r="S18" s="90">
        <v>1</v>
      </c>
      <c r="T18">
        <v>1</v>
      </c>
    </row>
    <row r="19" spans="1:20" ht="12.75">
      <c r="A19" s="80">
        <v>12</v>
      </c>
      <c r="B19" s="81">
        <v>52</v>
      </c>
      <c r="C19" s="82" t="s">
        <v>739</v>
      </c>
      <c r="D19" s="83" t="s">
        <v>3770</v>
      </c>
      <c r="E19" s="84">
        <v>1962</v>
      </c>
      <c r="F19" s="84" t="s">
        <v>390</v>
      </c>
      <c r="G19" s="85" t="s">
        <v>740</v>
      </c>
      <c r="H19" s="84" t="s">
        <v>408</v>
      </c>
      <c r="I19" s="82" t="s">
        <v>3825</v>
      </c>
      <c r="J19" s="82" t="s">
        <v>741</v>
      </c>
      <c r="K19" s="86" t="s">
        <v>742</v>
      </c>
      <c r="L19" s="82" t="s">
        <v>743</v>
      </c>
      <c r="M19" s="84" t="s">
        <v>397</v>
      </c>
      <c r="N19" s="87">
        <v>0.03140046296296296</v>
      </c>
      <c r="O19" s="87">
        <f t="shared" si="0"/>
        <v>0.003140046296296296</v>
      </c>
      <c r="P19" s="84" t="s">
        <v>425</v>
      </c>
      <c r="Q19" s="88">
        <v>18</v>
      </c>
      <c r="R19" s="89"/>
      <c r="S19" s="79">
        <v>1</v>
      </c>
      <c r="T19">
        <v>1</v>
      </c>
    </row>
    <row r="20" spans="1:20" ht="12.75">
      <c r="A20" s="80">
        <v>13</v>
      </c>
      <c r="B20" s="81">
        <v>130</v>
      </c>
      <c r="C20" s="82" t="s">
        <v>1040</v>
      </c>
      <c r="D20" s="83" t="s">
        <v>3791</v>
      </c>
      <c r="E20" s="84">
        <v>1949</v>
      </c>
      <c r="F20" s="84" t="s">
        <v>390</v>
      </c>
      <c r="G20" s="85" t="s">
        <v>1041</v>
      </c>
      <c r="H20" s="84" t="s">
        <v>592</v>
      </c>
      <c r="I20" s="82" t="s">
        <v>71</v>
      </c>
      <c r="J20" s="82" t="s">
        <v>1042</v>
      </c>
      <c r="K20" s="86" t="s">
        <v>1043</v>
      </c>
      <c r="L20" s="82" t="s">
        <v>71</v>
      </c>
      <c r="M20" s="84" t="s">
        <v>595</v>
      </c>
      <c r="N20" s="87">
        <v>0.041527777777777775</v>
      </c>
      <c r="O20" s="87">
        <f t="shared" si="0"/>
        <v>0.004152777777777778</v>
      </c>
      <c r="P20" s="84" t="s">
        <v>473</v>
      </c>
      <c r="Q20" s="88">
        <v>22</v>
      </c>
      <c r="R20" s="89">
        <v>9</v>
      </c>
      <c r="S20" s="79">
        <v>1</v>
      </c>
      <c r="T20">
        <v>1</v>
      </c>
    </row>
    <row r="21" spans="1:20" ht="12.75">
      <c r="A21" s="80">
        <v>14</v>
      </c>
      <c r="B21" s="81">
        <v>58</v>
      </c>
      <c r="C21" s="82" t="s">
        <v>995</v>
      </c>
      <c r="D21" s="83" t="s">
        <v>3741</v>
      </c>
      <c r="E21" s="84">
        <v>1989</v>
      </c>
      <c r="F21" s="84" t="s">
        <v>390</v>
      </c>
      <c r="G21" s="85" t="s">
        <v>996</v>
      </c>
      <c r="H21" s="84" t="s">
        <v>997</v>
      </c>
      <c r="I21" s="82" t="s">
        <v>176</v>
      </c>
      <c r="J21" s="82" t="s">
        <v>998</v>
      </c>
      <c r="K21" s="86" t="s">
        <v>999</v>
      </c>
      <c r="L21" s="82" t="s">
        <v>713</v>
      </c>
      <c r="M21" s="84" t="s">
        <v>397</v>
      </c>
      <c r="N21" s="87">
        <v>0.03803240740740741</v>
      </c>
      <c r="O21" s="87">
        <f t="shared" si="0"/>
        <v>0.003803240740740741</v>
      </c>
      <c r="P21" s="84" t="s">
        <v>418</v>
      </c>
      <c r="Q21" s="88">
        <v>15</v>
      </c>
      <c r="R21" s="89"/>
      <c r="S21" s="79">
        <v>1</v>
      </c>
      <c r="T21">
        <v>1</v>
      </c>
    </row>
    <row r="22" spans="1:20" ht="12.75">
      <c r="A22" s="80">
        <v>15</v>
      </c>
      <c r="B22" s="81">
        <v>35</v>
      </c>
      <c r="C22" s="82" t="s">
        <v>748</v>
      </c>
      <c r="D22" s="83" t="s">
        <v>749</v>
      </c>
      <c r="E22" s="84">
        <v>1988</v>
      </c>
      <c r="F22" s="84" t="s">
        <v>390</v>
      </c>
      <c r="G22" s="85" t="s">
        <v>750</v>
      </c>
      <c r="H22" s="84" t="s">
        <v>401</v>
      </c>
      <c r="I22" s="82" t="s">
        <v>3795</v>
      </c>
      <c r="J22" s="82" t="s">
        <v>610</v>
      </c>
      <c r="K22" s="86" t="s">
        <v>751</v>
      </c>
      <c r="L22" s="82" t="s">
        <v>405</v>
      </c>
      <c r="M22" s="84" t="s">
        <v>397</v>
      </c>
      <c r="N22" s="87">
        <v>0.031875</v>
      </c>
      <c r="O22" s="87">
        <f t="shared" si="0"/>
        <v>0.0031875000000000002</v>
      </c>
      <c r="P22" s="84" t="s">
        <v>418</v>
      </c>
      <c r="Q22" s="88">
        <v>8</v>
      </c>
      <c r="R22" s="89"/>
      <c r="S22" s="79">
        <v>1</v>
      </c>
      <c r="T22">
        <v>1</v>
      </c>
    </row>
    <row r="23" spans="1:20" ht="12.75">
      <c r="A23" s="80">
        <v>16</v>
      </c>
      <c r="B23" s="81">
        <v>86</v>
      </c>
      <c r="C23" s="82" t="s">
        <v>797</v>
      </c>
      <c r="D23" s="83" t="s">
        <v>3728</v>
      </c>
      <c r="E23" s="84">
        <v>1972</v>
      </c>
      <c r="F23" s="84" t="s">
        <v>390</v>
      </c>
      <c r="G23" s="85" t="s">
        <v>798</v>
      </c>
      <c r="H23" s="84" t="s">
        <v>624</v>
      </c>
      <c r="I23" s="82" t="s">
        <v>3810</v>
      </c>
      <c r="J23" s="82" t="s">
        <v>799</v>
      </c>
      <c r="K23" s="86" t="s">
        <v>800</v>
      </c>
      <c r="L23" s="82" t="s">
        <v>627</v>
      </c>
      <c r="M23" s="84" t="s">
        <v>397</v>
      </c>
      <c r="N23" s="87">
        <v>0.03248842592592593</v>
      </c>
      <c r="O23" s="87">
        <f t="shared" si="0"/>
        <v>0.0032488425925925927</v>
      </c>
      <c r="P23" s="84" t="s">
        <v>432</v>
      </c>
      <c r="Q23" s="88">
        <v>17</v>
      </c>
      <c r="R23" s="89"/>
      <c r="S23" s="79">
        <v>1</v>
      </c>
      <c r="T23">
        <v>1</v>
      </c>
    </row>
    <row r="24" spans="1:20" ht="12.75">
      <c r="A24" s="80">
        <v>17</v>
      </c>
      <c r="B24" s="81">
        <v>126</v>
      </c>
      <c r="C24" s="82" t="s">
        <v>945</v>
      </c>
      <c r="D24" s="83" t="s">
        <v>3774</v>
      </c>
      <c r="E24" s="84">
        <v>1990</v>
      </c>
      <c r="F24" s="84" t="s">
        <v>390</v>
      </c>
      <c r="G24" s="85" t="s">
        <v>946</v>
      </c>
      <c r="H24" s="84" t="s">
        <v>794</v>
      </c>
      <c r="I24" s="82" t="s">
        <v>795</v>
      </c>
      <c r="J24" s="82" t="s">
        <v>835</v>
      </c>
      <c r="K24" s="86" t="s">
        <v>947</v>
      </c>
      <c r="L24" s="82" t="s">
        <v>796</v>
      </c>
      <c r="M24" s="84" t="s">
        <v>397</v>
      </c>
      <c r="N24" s="87">
        <v>0.03533564814814815</v>
      </c>
      <c r="O24" s="87">
        <f t="shared" si="0"/>
        <v>0.003533564814814815</v>
      </c>
      <c r="P24" s="84" t="s">
        <v>418</v>
      </c>
      <c r="Q24" s="88">
        <v>11</v>
      </c>
      <c r="R24" s="89"/>
      <c r="S24" s="79">
        <v>1</v>
      </c>
      <c r="T24">
        <v>1</v>
      </c>
    </row>
    <row r="25" spans="1:20" ht="12.75">
      <c r="A25" s="80">
        <v>18</v>
      </c>
      <c r="B25" s="81">
        <v>103</v>
      </c>
      <c r="C25" s="82" t="s">
        <v>810</v>
      </c>
      <c r="D25" s="83" t="s">
        <v>811</v>
      </c>
      <c r="E25" s="84">
        <v>1956</v>
      </c>
      <c r="F25" s="84" t="s">
        <v>390</v>
      </c>
      <c r="G25" s="85" t="s">
        <v>812</v>
      </c>
      <c r="H25" s="84" t="s">
        <v>813</v>
      </c>
      <c r="I25" s="82" t="s">
        <v>814</v>
      </c>
      <c r="J25" s="82" t="s">
        <v>815</v>
      </c>
      <c r="K25" s="86" t="s">
        <v>816</v>
      </c>
      <c r="L25" s="82" t="s">
        <v>817</v>
      </c>
      <c r="M25" s="84" t="s">
        <v>397</v>
      </c>
      <c r="N25" s="87">
        <v>0.03295138888888889</v>
      </c>
      <c r="O25" s="87">
        <f t="shared" si="0"/>
        <v>0.003295138888888889</v>
      </c>
      <c r="P25" s="84" t="s">
        <v>473</v>
      </c>
      <c r="Q25" s="88">
        <v>12</v>
      </c>
      <c r="R25" s="89"/>
      <c r="S25" s="79">
        <v>1</v>
      </c>
      <c r="T25">
        <v>1</v>
      </c>
    </row>
    <row r="26" spans="1:20" ht="12.75">
      <c r="A26" s="80">
        <v>19</v>
      </c>
      <c r="B26" s="81">
        <v>128</v>
      </c>
      <c r="C26" s="82" t="s">
        <v>559</v>
      </c>
      <c r="D26" s="83" t="s">
        <v>3733</v>
      </c>
      <c r="E26" s="84">
        <v>1977</v>
      </c>
      <c r="F26" s="84" t="s">
        <v>390</v>
      </c>
      <c r="G26" s="85" t="s">
        <v>560</v>
      </c>
      <c r="H26" s="84" t="s">
        <v>561</v>
      </c>
      <c r="I26" s="82" t="s">
        <v>489</v>
      </c>
      <c r="J26" s="82" t="s">
        <v>562</v>
      </c>
      <c r="K26" s="86" t="s">
        <v>563</v>
      </c>
      <c r="L26" s="82" t="s">
        <v>3745</v>
      </c>
      <c r="M26" s="84" t="s">
        <v>397</v>
      </c>
      <c r="N26" s="87">
        <v>0.027384259259259257</v>
      </c>
      <c r="O26" s="87">
        <f t="shared" si="0"/>
        <v>0.002738425925925926</v>
      </c>
      <c r="P26" s="84" t="s">
        <v>398</v>
      </c>
      <c r="Q26" s="88">
        <v>9</v>
      </c>
      <c r="R26" s="89"/>
      <c r="S26" s="79">
        <v>1</v>
      </c>
      <c r="T26">
        <v>1</v>
      </c>
    </row>
    <row r="27" spans="1:20" ht="12.75">
      <c r="A27" s="80">
        <v>20</v>
      </c>
      <c r="B27" s="81">
        <v>40</v>
      </c>
      <c r="C27" s="82" t="s">
        <v>666</v>
      </c>
      <c r="D27" s="83" t="s">
        <v>155</v>
      </c>
      <c r="E27" s="84">
        <v>1968</v>
      </c>
      <c r="F27" s="84" t="s">
        <v>390</v>
      </c>
      <c r="G27" s="85" t="s">
        <v>667</v>
      </c>
      <c r="H27" s="84" t="s">
        <v>401</v>
      </c>
      <c r="I27" s="82" t="s">
        <v>3795</v>
      </c>
      <c r="J27" s="82" t="s">
        <v>668</v>
      </c>
      <c r="K27" s="86" t="s">
        <v>669</v>
      </c>
      <c r="L27" s="82" t="s">
        <v>670</v>
      </c>
      <c r="M27" s="84" t="s">
        <v>397</v>
      </c>
      <c r="N27" s="87">
        <v>0.030520833333333334</v>
      </c>
      <c r="O27" s="87">
        <f t="shared" si="0"/>
        <v>0.0030520833333333333</v>
      </c>
      <c r="P27" s="84" t="s">
        <v>432</v>
      </c>
      <c r="Q27" s="88">
        <v>9</v>
      </c>
      <c r="R27" s="89"/>
      <c r="S27" s="79">
        <v>1</v>
      </c>
      <c r="T27">
        <v>1</v>
      </c>
    </row>
    <row r="28" spans="1:20" ht="12.75">
      <c r="A28" s="80">
        <v>21</v>
      </c>
      <c r="B28" s="81">
        <v>38</v>
      </c>
      <c r="C28" s="82" t="s">
        <v>1030</v>
      </c>
      <c r="D28" s="83" t="s">
        <v>3733</v>
      </c>
      <c r="E28" s="84">
        <v>1975</v>
      </c>
      <c r="F28" s="84" t="s">
        <v>390</v>
      </c>
      <c r="G28" s="85" t="s">
        <v>1031</v>
      </c>
      <c r="H28" s="84" t="s">
        <v>1032</v>
      </c>
      <c r="I28" s="82" t="s">
        <v>3834</v>
      </c>
      <c r="J28" s="82" t="s">
        <v>573</v>
      </c>
      <c r="K28" s="86">
        <v>138</v>
      </c>
      <c r="L28" s="82" t="s">
        <v>3834</v>
      </c>
      <c r="M28" s="84" t="s">
        <v>397</v>
      </c>
      <c r="N28" s="87">
        <v>0.0409375</v>
      </c>
      <c r="O28" s="87">
        <f t="shared" si="0"/>
        <v>0.00409375</v>
      </c>
      <c r="P28" s="84" t="s">
        <v>432</v>
      </c>
      <c r="Q28" s="88">
        <v>28</v>
      </c>
      <c r="R28" s="89"/>
      <c r="S28" s="79">
        <v>1</v>
      </c>
      <c r="T28">
        <v>1</v>
      </c>
    </row>
    <row r="29" spans="1:20" ht="12.75">
      <c r="A29" s="80">
        <v>22</v>
      </c>
      <c r="B29" s="81">
        <v>248</v>
      </c>
      <c r="C29" s="82" t="s">
        <v>766</v>
      </c>
      <c r="D29" s="83" t="s">
        <v>3770</v>
      </c>
      <c r="E29" s="84">
        <v>1962</v>
      </c>
      <c r="F29" s="84" t="s">
        <v>390</v>
      </c>
      <c r="G29" s="85">
        <v>1962</v>
      </c>
      <c r="H29" s="84"/>
      <c r="I29" s="82" t="s">
        <v>765</v>
      </c>
      <c r="J29" s="82"/>
      <c r="K29" s="86"/>
      <c r="L29" s="82" t="s">
        <v>765</v>
      </c>
      <c r="M29" s="84" t="s">
        <v>397</v>
      </c>
      <c r="N29" s="87">
        <v>0.03222222222222222</v>
      </c>
      <c r="O29" s="87">
        <f t="shared" si="0"/>
        <v>0.0032222222222222222</v>
      </c>
      <c r="P29" s="84" t="s">
        <v>425</v>
      </c>
      <c r="Q29" s="88">
        <v>20</v>
      </c>
      <c r="R29" s="89"/>
      <c r="S29" s="79">
        <v>1</v>
      </c>
      <c r="T29">
        <v>1</v>
      </c>
    </row>
    <row r="30" spans="1:20" ht="12.75">
      <c r="A30" s="80">
        <v>23</v>
      </c>
      <c r="B30" s="81">
        <v>100</v>
      </c>
      <c r="C30" s="82" t="s">
        <v>452</v>
      </c>
      <c r="D30" s="83" t="s">
        <v>3836</v>
      </c>
      <c r="E30" s="84">
        <v>1962</v>
      </c>
      <c r="F30" s="84" t="s">
        <v>390</v>
      </c>
      <c r="G30" s="85" t="s">
        <v>453</v>
      </c>
      <c r="H30" s="84" t="s">
        <v>454</v>
      </c>
      <c r="I30" s="82" t="s">
        <v>455</v>
      </c>
      <c r="J30" s="82" t="s">
        <v>456</v>
      </c>
      <c r="K30" s="86" t="s">
        <v>457</v>
      </c>
      <c r="L30" s="82" t="s">
        <v>458</v>
      </c>
      <c r="M30" s="84" t="s">
        <v>397</v>
      </c>
      <c r="N30" s="87">
        <v>0.025995370370370367</v>
      </c>
      <c r="O30" s="87">
        <f t="shared" si="0"/>
        <v>0.0025995370370370365</v>
      </c>
      <c r="P30" s="84" t="s">
        <v>425</v>
      </c>
      <c r="Q30" s="88">
        <v>4</v>
      </c>
      <c r="R30" s="89"/>
      <c r="S30" s="90">
        <v>1</v>
      </c>
      <c r="T30">
        <v>1</v>
      </c>
    </row>
    <row r="31" spans="1:20" ht="12.75">
      <c r="A31" s="80">
        <v>24</v>
      </c>
      <c r="B31" s="81">
        <v>141</v>
      </c>
      <c r="C31" s="82" t="s">
        <v>984</v>
      </c>
      <c r="D31" s="83" t="s">
        <v>3852</v>
      </c>
      <c r="E31" s="84">
        <v>1989</v>
      </c>
      <c r="F31" s="84" t="s">
        <v>390</v>
      </c>
      <c r="G31" s="85" t="s">
        <v>985</v>
      </c>
      <c r="H31" s="84" t="s">
        <v>871</v>
      </c>
      <c r="I31" s="82" t="s">
        <v>872</v>
      </c>
      <c r="J31" s="82" t="s">
        <v>986</v>
      </c>
      <c r="K31" s="86" t="s">
        <v>800</v>
      </c>
      <c r="L31" s="82" t="s">
        <v>872</v>
      </c>
      <c r="M31" s="84" t="s">
        <v>397</v>
      </c>
      <c r="N31" s="87">
        <v>0.03732638888888889</v>
      </c>
      <c r="O31" s="87">
        <f t="shared" si="0"/>
        <v>0.0037326388888888886</v>
      </c>
      <c r="P31" s="84" t="s">
        <v>418</v>
      </c>
      <c r="Q31" s="88">
        <v>14</v>
      </c>
      <c r="R31" s="89"/>
      <c r="S31" s="79">
        <v>1</v>
      </c>
      <c r="T31">
        <v>1</v>
      </c>
    </row>
    <row r="32" spans="1:20" ht="12.75">
      <c r="A32" s="80">
        <v>25</v>
      </c>
      <c r="B32" s="96">
        <v>17</v>
      </c>
      <c r="C32" s="97" t="s">
        <v>989</v>
      </c>
      <c r="D32" s="98" t="s">
        <v>3804</v>
      </c>
      <c r="E32" s="99">
        <v>1964</v>
      </c>
      <c r="F32" s="99" t="s">
        <v>390</v>
      </c>
      <c r="G32" s="100" t="s">
        <v>990</v>
      </c>
      <c r="H32" s="99" t="s">
        <v>991</v>
      </c>
      <c r="I32" s="97" t="s">
        <v>3714</v>
      </c>
      <c r="J32" s="97" t="s">
        <v>992</v>
      </c>
      <c r="K32" s="101" t="s">
        <v>993</v>
      </c>
      <c r="L32" s="97" t="s">
        <v>3714</v>
      </c>
      <c r="M32" s="99" t="s">
        <v>397</v>
      </c>
      <c r="N32" s="102">
        <v>0.037696759259259256</v>
      </c>
      <c r="O32" s="102">
        <f t="shared" si="0"/>
        <v>0.0037696759259259255</v>
      </c>
      <c r="P32" s="99" t="s">
        <v>994</v>
      </c>
      <c r="Q32" s="99">
        <v>1</v>
      </c>
      <c r="R32" s="103"/>
      <c r="S32" s="79">
        <v>1</v>
      </c>
      <c r="T32">
        <v>1</v>
      </c>
    </row>
    <row r="33" spans="1:20" ht="12.75">
      <c r="A33" s="80">
        <v>26</v>
      </c>
      <c r="B33" s="81">
        <v>98</v>
      </c>
      <c r="C33" s="82" t="s">
        <v>723</v>
      </c>
      <c r="D33" s="83" t="s">
        <v>3809</v>
      </c>
      <c r="E33" s="84">
        <v>1962</v>
      </c>
      <c r="F33" s="84" t="s">
        <v>390</v>
      </c>
      <c r="G33" s="85" t="s">
        <v>724</v>
      </c>
      <c r="H33" s="84" t="s">
        <v>725</v>
      </c>
      <c r="I33" s="82" t="s">
        <v>726</v>
      </c>
      <c r="J33" s="82" t="s">
        <v>727</v>
      </c>
      <c r="K33" s="86" t="s">
        <v>728</v>
      </c>
      <c r="L33" s="82" t="s">
        <v>726</v>
      </c>
      <c r="M33" s="84" t="s">
        <v>397</v>
      </c>
      <c r="N33" s="87">
        <v>0.031145833333333334</v>
      </c>
      <c r="O33" s="87">
        <f t="shared" si="0"/>
        <v>0.0031145833333333334</v>
      </c>
      <c r="P33" s="84" t="s">
        <v>425</v>
      </c>
      <c r="Q33" s="88">
        <v>16</v>
      </c>
      <c r="R33" s="89"/>
      <c r="S33" s="92">
        <v>1</v>
      </c>
      <c r="T33" s="93">
        <v>1</v>
      </c>
    </row>
    <row r="34" spans="1:20" ht="12.75">
      <c r="A34" s="80">
        <v>27</v>
      </c>
      <c r="B34" s="81">
        <v>32</v>
      </c>
      <c r="C34" s="82" t="s">
        <v>696</v>
      </c>
      <c r="D34" s="83" t="s">
        <v>108</v>
      </c>
      <c r="E34" s="84">
        <v>1990</v>
      </c>
      <c r="F34" s="84" t="s">
        <v>390</v>
      </c>
      <c r="G34" s="85" t="s">
        <v>697</v>
      </c>
      <c r="H34" s="84" t="s">
        <v>592</v>
      </c>
      <c r="I34" s="82" t="s">
        <v>71</v>
      </c>
      <c r="J34" s="82" t="s">
        <v>698</v>
      </c>
      <c r="K34" s="86">
        <v>23</v>
      </c>
      <c r="L34" s="82" t="s">
        <v>71</v>
      </c>
      <c r="M34" s="84" t="s">
        <v>595</v>
      </c>
      <c r="N34" s="87">
        <v>0.03107638888888889</v>
      </c>
      <c r="O34" s="87">
        <f t="shared" si="0"/>
        <v>0.003107638888888889</v>
      </c>
      <c r="P34" s="84" t="s">
        <v>418</v>
      </c>
      <c r="Q34" s="88">
        <v>7</v>
      </c>
      <c r="R34" s="89">
        <v>2</v>
      </c>
      <c r="S34" s="79">
        <v>1</v>
      </c>
      <c r="T34">
        <v>1</v>
      </c>
    </row>
    <row r="35" spans="1:20" ht="12.75">
      <c r="A35" s="80">
        <v>28</v>
      </c>
      <c r="B35" s="81">
        <v>51</v>
      </c>
      <c r="C35" s="82" t="s">
        <v>787</v>
      </c>
      <c r="D35" s="83" t="s">
        <v>3770</v>
      </c>
      <c r="E35" s="84">
        <v>1965</v>
      </c>
      <c r="F35" s="84" t="s">
        <v>390</v>
      </c>
      <c r="G35" s="85" t="s">
        <v>788</v>
      </c>
      <c r="H35" s="84" t="s">
        <v>577</v>
      </c>
      <c r="I35" s="82" t="s">
        <v>3801</v>
      </c>
      <c r="J35" s="82" t="s">
        <v>789</v>
      </c>
      <c r="K35" s="86" t="s">
        <v>790</v>
      </c>
      <c r="L35" s="82" t="s">
        <v>3801</v>
      </c>
      <c r="M35" s="84" t="s">
        <v>397</v>
      </c>
      <c r="N35" s="87">
        <v>0.03241898148148148</v>
      </c>
      <c r="O35" s="87">
        <f t="shared" si="0"/>
        <v>0.003241898148148148</v>
      </c>
      <c r="P35" s="84" t="s">
        <v>425</v>
      </c>
      <c r="Q35" s="88">
        <v>21</v>
      </c>
      <c r="R35" s="89"/>
      <c r="S35" s="79">
        <v>1</v>
      </c>
      <c r="T35">
        <v>1</v>
      </c>
    </row>
    <row r="36" spans="1:20" ht="12.75">
      <c r="A36" s="80">
        <v>29</v>
      </c>
      <c r="B36" s="81">
        <v>122</v>
      </c>
      <c r="C36" s="82" t="s">
        <v>829</v>
      </c>
      <c r="D36" s="83" t="s">
        <v>3809</v>
      </c>
      <c r="E36" s="84">
        <v>1949</v>
      </c>
      <c r="F36" s="84" t="s">
        <v>390</v>
      </c>
      <c r="G36" s="85" t="s">
        <v>830</v>
      </c>
      <c r="H36" s="84" t="s">
        <v>831</v>
      </c>
      <c r="I36" s="82" t="s">
        <v>832</v>
      </c>
      <c r="J36" s="82" t="s">
        <v>774</v>
      </c>
      <c r="K36" s="86" t="s">
        <v>833</v>
      </c>
      <c r="L36" s="82" t="s">
        <v>832</v>
      </c>
      <c r="M36" s="84" t="s">
        <v>397</v>
      </c>
      <c r="N36" s="87">
        <v>0.03314814814814815</v>
      </c>
      <c r="O36" s="87">
        <f t="shared" si="0"/>
        <v>0.0033148148148148147</v>
      </c>
      <c r="P36" s="84" t="s">
        <v>473</v>
      </c>
      <c r="Q36" s="88">
        <v>13</v>
      </c>
      <c r="R36" s="89"/>
      <c r="S36" s="79">
        <v>1</v>
      </c>
      <c r="T36">
        <v>1</v>
      </c>
    </row>
    <row r="37" spans="1:20" ht="12.75">
      <c r="A37" s="80">
        <v>30</v>
      </c>
      <c r="B37" s="81">
        <v>123</v>
      </c>
      <c r="C37" s="82" t="s">
        <v>981</v>
      </c>
      <c r="D37" s="83" t="s">
        <v>16</v>
      </c>
      <c r="E37" s="84">
        <v>1990</v>
      </c>
      <c r="F37" s="84" t="s">
        <v>390</v>
      </c>
      <c r="G37" s="85" t="s">
        <v>982</v>
      </c>
      <c r="H37" s="84" t="s">
        <v>820</v>
      </c>
      <c r="I37" s="82" t="s">
        <v>821</v>
      </c>
      <c r="J37" s="82" t="s">
        <v>835</v>
      </c>
      <c r="K37" s="86" t="s">
        <v>983</v>
      </c>
      <c r="L37" s="82" t="s">
        <v>405</v>
      </c>
      <c r="M37" s="84" t="s">
        <v>397</v>
      </c>
      <c r="N37" s="87">
        <v>0.03710648148148148</v>
      </c>
      <c r="O37" s="87">
        <f t="shared" si="0"/>
        <v>0.0037106481481481482</v>
      </c>
      <c r="P37" s="84" t="s">
        <v>418</v>
      </c>
      <c r="Q37" s="88">
        <v>13</v>
      </c>
      <c r="R37" s="89"/>
      <c r="S37" s="79">
        <v>1</v>
      </c>
      <c r="T37">
        <v>1</v>
      </c>
    </row>
    <row r="38" spans="1:20" ht="12.75">
      <c r="A38" s="80">
        <v>31</v>
      </c>
      <c r="B38" s="81">
        <v>42</v>
      </c>
      <c r="C38" s="82" t="s">
        <v>530</v>
      </c>
      <c r="D38" s="83" t="s">
        <v>27</v>
      </c>
      <c r="E38" s="84">
        <v>1967</v>
      </c>
      <c r="F38" s="84" t="s">
        <v>390</v>
      </c>
      <c r="G38" s="85" t="s">
        <v>531</v>
      </c>
      <c r="H38" s="84" t="s">
        <v>532</v>
      </c>
      <c r="I38" s="82" t="s">
        <v>3829</v>
      </c>
      <c r="J38" s="82" t="s">
        <v>533</v>
      </c>
      <c r="K38" s="86" t="s">
        <v>534</v>
      </c>
      <c r="L38" s="91" t="s">
        <v>535</v>
      </c>
      <c r="M38" s="84" t="s">
        <v>397</v>
      </c>
      <c r="N38" s="87">
        <v>0.02685185185185185</v>
      </c>
      <c r="O38" s="87">
        <f t="shared" si="0"/>
        <v>0.002685185185185185</v>
      </c>
      <c r="P38" s="84" t="s">
        <v>432</v>
      </c>
      <c r="Q38" s="88">
        <v>3</v>
      </c>
      <c r="R38" s="89"/>
      <c r="S38" s="79">
        <v>1</v>
      </c>
      <c r="T38">
        <v>1</v>
      </c>
    </row>
    <row r="39" spans="1:20" ht="12.75">
      <c r="A39" s="80">
        <v>32</v>
      </c>
      <c r="B39" s="81">
        <v>139</v>
      </c>
      <c r="C39" s="82" t="s">
        <v>1044</v>
      </c>
      <c r="D39" s="83" t="s">
        <v>3785</v>
      </c>
      <c r="E39" s="84">
        <v>1951</v>
      </c>
      <c r="F39" s="84" t="s">
        <v>390</v>
      </c>
      <c r="G39" s="85" t="s">
        <v>1045</v>
      </c>
      <c r="H39" s="84" t="s">
        <v>421</v>
      </c>
      <c r="I39" s="82" t="s">
        <v>97</v>
      </c>
      <c r="J39" s="82" t="s">
        <v>1046</v>
      </c>
      <c r="K39" s="86" t="s">
        <v>1047</v>
      </c>
      <c r="L39" s="82" t="s">
        <v>424</v>
      </c>
      <c r="M39" s="84" t="s">
        <v>397</v>
      </c>
      <c r="N39" s="87">
        <v>0.04188657407407407</v>
      </c>
      <c r="O39" s="87">
        <f t="shared" si="0"/>
        <v>0.0041886574074074066</v>
      </c>
      <c r="P39" s="84" t="s">
        <v>473</v>
      </c>
      <c r="Q39" s="88">
        <v>23</v>
      </c>
      <c r="R39" s="89"/>
      <c r="S39" s="79">
        <v>1</v>
      </c>
      <c r="T39">
        <v>1</v>
      </c>
    </row>
    <row r="40" spans="1:20" ht="12.75">
      <c r="A40" s="80">
        <v>33</v>
      </c>
      <c r="B40" s="81">
        <v>104</v>
      </c>
      <c r="C40" s="82" t="s">
        <v>841</v>
      </c>
      <c r="D40" s="83" t="s">
        <v>3778</v>
      </c>
      <c r="E40" s="84">
        <v>1986</v>
      </c>
      <c r="F40" s="84" t="s">
        <v>390</v>
      </c>
      <c r="G40" s="85" t="s">
        <v>842</v>
      </c>
      <c r="H40" s="84" t="s">
        <v>843</v>
      </c>
      <c r="I40" s="82" t="s">
        <v>176</v>
      </c>
      <c r="J40" s="82" t="s">
        <v>844</v>
      </c>
      <c r="K40" s="86" t="s">
        <v>845</v>
      </c>
      <c r="L40" s="82" t="s">
        <v>176</v>
      </c>
      <c r="M40" s="84" t="s">
        <v>397</v>
      </c>
      <c r="N40" s="87">
        <v>0.03327546296296296</v>
      </c>
      <c r="O40" s="87">
        <f aca="true" t="shared" si="1" ref="O40:O71">N40/$O$1</f>
        <v>0.003327546296296296</v>
      </c>
      <c r="P40" s="84" t="s">
        <v>398</v>
      </c>
      <c r="Q40" s="88">
        <v>19</v>
      </c>
      <c r="R40" s="89"/>
      <c r="S40" s="79">
        <v>1</v>
      </c>
      <c r="T40">
        <v>1</v>
      </c>
    </row>
    <row r="41" spans="1:20" ht="12.75">
      <c r="A41" s="80">
        <v>34</v>
      </c>
      <c r="B41" s="81">
        <v>18</v>
      </c>
      <c r="C41" s="82" t="s">
        <v>780</v>
      </c>
      <c r="D41" s="83" t="s">
        <v>3809</v>
      </c>
      <c r="E41" s="84">
        <v>1956</v>
      </c>
      <c r="F41" s="84" t="s">
        <v>390</v>
      </c>
      <c r="G41" s="85" t="s">
        <v>781</v>
      </c>
      <c r="H41" s="84" t="s">
        <v>782</v>
      </c>
      <c r="I41" s="82" t="s">
        <v>783</v>
      </c>
      <c r="J41" s="82" t="s">
        <v>556</v>
      </c>
      <c r="K41" s="86" t="s">
        <v>784</v>
      </c>
      <c r="L41" s="82" t="s">
        <v>785</v>
      </c>
      <c r="M41" s="84" t="s">
        <v>397</v>
      </c>
      <c r="N41" s="87">
        <v>0.03234953703703704</v>
      </c>
      <c r="O41" s="87">
        <f t="shared" si="1"/>
        <v>0.003234953703703704</v>
      </c>
      <c r="P41" s="84" t="s">
        <v>786</v>
      </c>
      <c r="Q41" s="88">
        <v>1</v>
      </c>
      <c r="R41" s="89"/>
      <c r="S41" s="79">
        <v>1</v>
      </c>
      <c r="T41">
        <v>1</v>
      </c>
    </row>
    <row r="42" spans="1:20" ht="12.75">
      <c r="A42" s="80">
        <v>35</v>
      </c>
      <c r="B42" s="81">
        <v>119</v>
      </c>
      <c r="C42" s="82" t="s">
        <v>818</v>
      </c>
      <c r="D42" s="83" t="s">
        <v>33</v>
      </c>
      <c r="E42" s="84">
        <v>1983</v>
      </c>
      <c r="F42" s="84" t="s">
        <v>390</v>
      </c>
      <c r="G42" s="85" t="s">
        <v>819</v>
      </c>
      <c r="H42" s="84" t="s">
        <v>820</v>
      </c>
      <c r="I42" s="82" t="s">
        <v>821</v>
      </c>
      <c r="J42" s="82" t="s">
        <v>822</v>
      </c>
      <c r="K42" s="86" t="s">
        <v>823</v>
      </c>
      <c r="L42" s="82" t="s">
        <v>405</v>
      </c>
      <c r="M42" s="84" t="s">
        <v>397</v>
      </c>
      <c r="N42" s="87">
        <v>0.03298611111111111</v>
      </c>
      <c r="O42" s="87">
        <f t="shared" si="1"/>
        <v>0.003298611111111111</v>
      </c>
      <c r="P42" s="84" t="s">
        <v>398</v>
      </c>
      <c r="Q42" s="88">
        <v>17</v>
      </c>
      <c r="R42" s="89"/>
      <c r="S42" s="79">
        <v>1</v>
      </c>
      <c r="T42">
        <v>1</v>
      </c>
    </row>
    <row r="43" spans="1:20" ht="12.75">
      <c r="A43" s="80">
        <v>36</v>
      </c>
      <c r="B43" s="81">
        <v>63</v>
      </c>
      <c r="C43" s="82" t="s">
        <v>770</v>
      </c>
      <c r="D43" s="83" t="s">
        <v>36</v>
      </c>
      <c r="E43" s="84">
        <v>1976</v>
      </c>
      <c r="F43" s="84" t="s">
        <v>390</v>
      </c>
      <c r="G43" s="85" t="s">
        <v>771</v>
      </c>
      <c r="H43" s="84" t="s">
        <v>772</v>
      </c>
      <c r="I43" s="82" t="s">
        <v>773</v>
      </c>
      <c r="J43" s="82" t="s">
        <v>774</v>
      </c>
      <c r="K43" s="86">
        <v>12</v>
      </c>
      <c r="L43" s="82" t="s">
        <v>773</v>
      </c>
      <c r="M43" s="84" t="s">
        <v>397</v>
      </c>
      <c r="N43" s="87">
        <v>0.03230324074074074</v>
      </c>
      <c r="O43" s="87">
        <f t="shared" si="1"/>
        <v>0.003230324074074074</v>
      </c>
      <c r="P43" s="84" t="s">
        <v>432</v>
      </c>
      <c r="Q43" s="88">
        <v>15</v>
      </c>
      <c r="R43" s="89"/>
      <c r="S43" s="79">
        <v>1</v>
      </c>
      <c r="T43">
        <v>1</v>
      </c>
    </row>
    <row r="44" spans="1:20" ht="12.75">
      <c r="A44" s="80">
        <v>37</v>
      </c>
      <c r="B44" s="81">
        <v>72</v>
      </c>
      <c r="C44" s="82" t="s">
        <v>543</v>
      </c>
      <c r="D44" s="83" t="s">
        <v>3765</v>
      </c>
      <c r="E44" s="84">
        <v>1960</v>
      </c>
      <c r="F44" s="84" t="s">
        <v>390</v>
      </c>
      <c r="G44" s="85" t="s">
        <v>544</v>
      </c>
      <c r="H44" s="84" t="s">
        <v>408</v>
      </c>
      <c r="I44" s="82" t="s">
        <v>3825</v>
      </c>
      <c r="J44" s="82" t="s">
        <v>545</v>
      </c>
      <c r="K44" s="86" t="s">
        <v>546</v>
      </c>
      <c r="L44" s="82" t="s">
        <v>547</v>
      </c>
      <c r="M44" s="84" t="s">
        <v>397</v>
      </c>
      <c r="N44" s="87">
        <v>0.027060185185185187</v>
      </c>
      <c r="O44" s="87">
        <f t="shared" si="1"/>
        <v>0.0027060185185185186</v>
      </c>
      <c r="P44" s="84" t="s">
        <v>425</v>
      </c>
      <c r="Q44" s="88">
        <v>5</v>
      </c>
      <c r="R44" s="89"/>
      <c r="S44" s="90">
        <v>1</v>
      </c>
      <c r="T44">
        <v>1</v>
      </c>
    </row>
    <row r="45" spans="1:20" ht="12.75">
      <c r="A45" s="80">
        <v>38</v>
      </c>
      <c r="B45" s="81">
        <v>113</v>
      </c>
      <c r="C45" s="82" t="s">
        <v>636</v>
      </c>
      <c r="D45" s="83" t="s">
        <v>168</v>
      </c>
      <c r="E45" s="84">
        <v>1961</v>
      </c>
      <c r="F45" s="84" t="s">
        <v>390</v>
      </c>
      <c r="G45" s="85" t="s">
        <v>637</v>
      </c>
      <c r="H45" s="84" t="s">
        <v>638</v>
      </c>
      <c r="I45" s="82" t="s">
        <v>639</v>
      </c>
      <c r="J45" s="82" t="s">
        <v>640</v>
      </c>
      <c r="K45" s="86" t="s">
        <v>641</v>
      </c>
      <c r="L45" s="82" t="s">
        <v>642</v>
      </c>
      <c r="M45" s="84" t="s">
        <v>397</v>
      </c>
      <c r="N45" s="87">
        <v>0.029872685185185183</v>
      </c>
      <c r="O45" s="87">
        <f t="shared" si="1"/>
        <v>0.0029872685185185184</v>
      </c>
      <c r="P45" s="84" t="s">
        <v>425</v>
      </c>
      <c r="Q45" s="88">
        <v>12</v>
      </c>
      <c r="R45" s="89"/>
      <c r="S45" s="79">
        <v>1</v>
      </c>
      <c r="T45">
        <v>1</v>
      </c>
    </row>
    <row r="46" spans="1:20" ht="12.75">
      <c r="A46" s="80">
        <v>39</v>
      </c>
      <c r="B46" s="81">
        <v>27</v>
      </c>
      <c r="C46" s="82" t="s">
        <v>676</v>
      </c>
      <c r="D46" s="83" t="s">
        <v>104</v>
      </c>
      <c r="E46" s="84">
        <v>1954</v>
      </c>
      <c r="F46" s="84" t="s">
        <v>390</v>
      </c>
      <c r="G46" s="85" t="s">
        <v>677</v>
      </c>
      <c r="H46" s="84" t="s">
        <v>678</v>
      </c>
      <c r="I46" s="82" t="s">
        <v>679</v>
      </c>
      <c r="J46" s="82" t="s">
        <v>680</v>
      </c>
      <c r="K46" s="86" t="s">
        <v>681</v>
      </c>
      <c r="L46" s="82" t="s">
        <v>682</v>
      </c>
      <c r="M46" s="84" t="s">
        <v>397</v>
      </c>
      <c r="N46" s="87">
        <v>0.030752314814814816</v>
      </c>
      <c r="O46" s="87">
        <f t="shared" si="1"/>
        <v>0.0030752314814814817</v>
      </c>
      <c r="P46" s="84" t="s">
        <v>473</v>
      </c>
      <c r="Q46" s="88">
        <v>8</v>
      </c>
      <c r="R46" s="89"/>
      <c r="S46" s="79">
        <v>1</v>
      </c>
      <c r="T46">
        <v>1</v>
      </c>
    </row>
    <row r="47" spans="1:20" ht="12.75">
      <c r="A47" s="80">
        <v>40</v>
      </c>
      <c r="B47" s="81">
        <v>95</v>
      </c>
      <c r="C47" s="82" t="s">
        <v>676</v>
      </c>
      <c r="D47" s="83" t="s">
        <v>347</v>
      </c>
      <c r="E47" s="84">
        <v>1988</v>
      </c>
      <c r="F47" s="84" t="s">
        <v>390</v>
      </c>
      <c r="G47" s="85" t="s">
        <v>775</v>
      </c>
      <c r="H47" s="84" t="s">
        <v>776</v>
      </c>
      <c r="I47" s="82" t="s">
        <v>777</v>
      </c>
      <c r="J47" s="82" t="s">
        <v>778</v>
      </c>
      <c r="K47" s="86" t="s">
        <v>779</v>
      </c>
      <c r="L47" s="82" t="s">
        <v>777</v>
      </c>
      <c r="M47" s="84" t="s">
        <v>397</v>
      </c>
      <c r="N47" s="87">
        <v>0.03231481481481482</v>
      </c>
      <c r="O47" s="87">
        <f t="shared" si="1"/>
        <v>0.003231481481481482</v>
      </c>
      <c r="P47" s="84" t="s">
        <v>418</v>
      </c>
      <c r="Q47" s="88">
        <v>9</v>
      </c>
      <c r="R47" s="89"/>
      <c r="S47" s="79">
        <v>1</v>
      </c>
      <c r="T47">
        <v>1</v>
      </c>
    </row>
    <row r="48" spans="1:20" ht="12.75">
      <c r="A48" s="80">
        <v>41</v>
      </c>
      <c r="B48" s="81">
        <v>50</v>
      </c>
      <c r="C48" s="82" t="s">
        <v>875</v>
      </c>
      <c r="D48" s="83" t="s">
        <v>3728</v>
      </c>
      <c r="E48" s="84">
        <v>1988</v>
      </c>
      <c r="F48" s="84" t="s">
        <v>390</v>
      </c>
      <c r="G48" s="85" t="s">
        <v>876</v>
      </c>
      <c r="H48" s="84" t="s">
        <v>877</v>
      </c>
      <c r="I48" s="82" t="s">
        <v>3758</v>
      </c>
      <c r="J48" s="82" t="s">
        <v>878</v>
      </c>
      <c r="K48" s="86" t="s">
        <v>879</v>
      </c>
      <c r="L48" s="82" t="s">
        <v>880</v>
      </c>
      <c r="M48" s="84" t="s">
        <v>397</v>
      </c>
      <c r="N48" s="87">
        <v>0.034201388888888885</v>
      </c>
      <c r="O48" s="87">
        <f t="shared" si="1"/>
        <v>0.0034201388888888884</v>
      </c>
      <c r="P48" s="84" t="s">
        <v>418</v>
      </c>
      <c r="Q48" s="88">
        <v>10</v>
      </c>
      <c r="R48" s="89"/>
      <c r="S48" s="79">
        <v>1</v>
      </c>
      <c r="T48">
        <v>1</v>
      </c>
    </row>
    <row r="49" spans="1:20" ht="12.75">
      <c r="A49" s="80">
        <v>42</v>
      </c>
      <c r="B49" s="81">
        <v>11</v>
      </c>
      <c r="C49" s="82" t="s">
        <v>564</v>
      </c>
      <c r="D49" s="83" t="s">
        <v>48</v>
      </c>
      <c r="E49" s="84">
        <v>1962</v>
      </c>
      <c r="F49" s="84" t="s">
        <v>390</v>
      </c>
      <c r="G49" s="85" t="s">
        <v>565</v>
      </c>
      <c r="H49" s="84" t="s">
        <v>566</v>
      </c>
      <c r="I49" s="82" t="s">
        <v>3843</v>
      </c>
      <c r="J49" s="82" t="s">
        <v>567</v>
      </c>
      <c r="K49" s="86" t="s">
        <v>568</v>
      </c>
      <c r="L49" s="82" t="s">
        <v>3843</v>
      </c>
      <c r="M49" s="84" t="s">
        <v>397</v>
      </c>
      <c r="N49" s="87">
        <v>0.027442129629629632</v>
      </c>
      <c r="O49" s="87">
        <f t="shared" si="1"/>
        <v>0.002744212962962963</v>
      </c>
      <c r="P49" s="84" t="s">
        <v>425</v>
      </c>
      <c r="Q49" s="88">
        <v>7</v>
      </c>
      <c r="R49" s="89"/>
      <c r="S49" s="90">
        <v>1</v>
      </c>
      <c r="T49">
        <v>1</v>
      </c>
    </row>
    <row r="50" spans="1:20" ht="12.75">
      <c r="A50" s="80">
        <v>43</v>
      </c>
      <c r="B50" s="81">
        <v>46</v>
      </c>
      <c r="C50" s="82" t="s">
        <v>459</v>
      </c>
      <c r="D50" s="83" t="s">
        <v>3774</v>
      </c>
      <c r="E50" s="84">
        <v>1983</v>
      </c>
      <c r="F50" s="84" t="s">
        <v>390</v>
      </c>
      <c r="G50" s="85" t="s">
        <v>460</v>
      </c>
      <c r="H50" s="84" t="s">
        <v>408</v>
      </c>
      <c r="I50" s="82" t="s">
        <v>3825</v>
      </c>
      <c r="J50" s="82" t="s">
        <v>461</v>
      </c>
      <c r="K50" s="86" t="s">
        <v>462</v>
      </c>
      <c r="L50" s="82" t="s">
        <v>3825</v>
      </c>
      <c r="M50" s="84" t="s">
        <v>397</v>
      </c>
      <c r="N50" s="87">
        <v>0.026064814814814815</v>
      </c>
      <c r="O50" s="87">
        <f t="shared" si="1"/>
        <v>0.0026064814814814813</v>
      </c>
      <c r="P50" s="84" t="s">
        <v>398</v>
      </c>
      <c r="Q50" s="88">
        <v>4</v>
      </c>
      <c r="R50" s="89"/>
      <c r="S50" s="79">
        <v>1</v>
      </c>
      <c r="T50">
        <v>1</v>
      </c>
    </row>
    <row r="51" spans="1:20" ht="12.75">
      <c r="A51" s="80">
        <v>44</v>
      </c>
      <c r="B51" s="81">
        <v>114</v>
      </c>
      <c r="C51" s="82" t="s">
        <v>653</v>
      </c>
      <c r="D51" s="83" t="s">
        <v>1</v>
      </c>
      <c r="E51" s="84">
        <v>1949</v>
      </c>
      <c r="F51" s="84" t="s">
        <v>390</v>
      </c>
      <c r="G51" s="85" t="s">
        <v>654</v>
      </c>
      <c r="H51" s="84" t="s">
        <v>655</v>
      </c>
      <c r="I51" s="82" t="s">
        <v>436</v>
      </c>
      <c r="J51" s="82" t="s">
        <v>656</v>
      </c>
      <c r="K51" s="86" t="s">
        <v>657</v>
      </c>
      <c r="L51" s="82" t="s">
        <v>438</v>
      </c>
      <c r="M51" s="84" t="s">
        <v>397</v>
      </c>
      <c r="N51" s="87">
        <v>0.030046296296296297</v>
      </c>
      <c r="O51" s="87">
        <f t="shared" si="1"/>
        <v>0.0030046296296296297</v>
      </c>
      <c r="P51" s="84" t="s">
        <v>473</v>
      </c>
      <c r="Q51" s="88">
        <v>7</v>
      </c>
      <c r="R51" s="89"/>
      <c r="S51" s="79">
        <v>1</v>
      </c>
      <c r="T51">
        <v>1</v>
      </c>
    </row>
    <row r="52" spans="1:20" ht="12.75">
      <c r="A52" s="80">
        <v>45</v>
      </c>
      <c r="B52" s="81">
        <v>79</v>
      </c>
      <c r="C52" s="82" t="s">
        <v>793</v>
      </c>
      <c r="D52" s="83" t="s">
        <v>67</v>
      </c>
      <c r="E52" s="84">
        <v>1963</v>
      </c>
      <c r="F52" s="84" t="s">
        <v>390</v>
      </c>
      <c r="G52" s="85">
        <v>1963</v>
      </c>
      <c r="H52" s="84" t="s">
        <v>794</v>
      </c>
      <c r="I52" s="82" t="s">
        <v>795</v>
      </c>
      <c r="J52" s="82"/>
      <c r="K52" s="86"/>
      <c r="L52" s="82" t="s">
        <v>796</v>
      </c>
      <c r="M52" s="84" t="s">
        <v>397</v>
      </c>
      <c r="N52" s="87">
        <v>0.03247685185185185</v>
      </c>
      <c r="O52" s="87">
        <f t="shared" si="1"/>
        <v>0.0032476851851851846</v>
      </c>
      <c r="P52" s="84" t="s">
        <v>425</v>
      </c>
      <c r="Q52" s="88">
        <v>22</v>
      </c>
      <c r="R52" s="89"/>
      <c r="S52" s="79">
        <v>1</v>
      </c>
      <c r="T52">
        <v>1</v>
      </c>
    </row>
    <row r="53" spans="1:20" ht="12.75">
      <c r="A53" s="80">
        <v>46</v>
      </c>
      <c r="B53" s="81">
        <v>1</v>
      </c>
      <c r="C53" s="82" t="s">
        <v>1010</v>
      </c>
      <c r="D53" s="83" t="s">
        <v>70</v>
      </c>
      <c r="E53" s="84">
        <v>1950</v>
      </c>
      <c r="F53" s="84" t="s">
        <v>390</v>
      </c>
      <c r="G53" s="85" t="s">
        <v>1011</v>
      </c>
      <c r="H53" s="84" t="s">
        <v>592</v>
      </c>
      <c r="I53" s="82" t="s">
        <v>71</v>
      </c>
      <c r="J53" s="82" t="s">
        <v>693</v>
      </c>
      <c r="K53" s="86">
        <v>40</v>
      </c>
      <c r="L53" s="82" t="s">
        <v>71</v>
      </c>
      <c r="M53" s="84" t="s">
        <v>595</v>
      </c>
      <c r="N53" s="87">
        <v>0.03940972222222222</v>
      </c>
      <c r="O53" s="87">
        <f t="shared" si="1"/>
        <v>0.0039409722222222224</v>
      </c>
      <c r="P53" s="84" t="s">
        <v>473</v>
      </c>
      <c r="Q53" s="88">
        <v>20</v>
      </c>
      <c r="R53" s="89">
        <v>7</v>
      </c>
      <c r="S53" s="79">
        <v>1</v>
      </c>
      <c r="T53">
        <v>1</v>
      </c>
    </row>
    <row r="54" spans="1:20" ht="12.75">
      <c r="A54" s="80">
        <v>47</v>
      </c>
      <c r="B54" s="81">
        <v>87</v>
      </c>
      <c r="C54" s="82" t="s">
        <v>443</v>
      </c>
      <c r="D54" s="83" t="s">
        <v>41</v>
      </c>
      <c r="E54" s="84">
        <v>1969</v>
      </c>
      <c r="F54" s="84" t="s">
        <v>390</v>
      </c>
      <c r="G54" s="85" t="s">
        <v>444</v>
      </c>
      <c r="H54" s="84" t="s">
        <v>445</v>
      </c>
      <c r="I54" s="82" t="s">
        <v>446</v>
      </c>
      <c r="J54" s="82"/>
      <c r="K54" s="86"/>
      <c r="L54" s="82" t="s">
        <v>446</v>
      </c>
      <c r="M54" s="84" t="s">
        <v>397</v>
      </c>
      <c r="N54" s="87">
        <v>0.02579861111111111</v>
      </c>
      <c r="O54" s="87">
        <f t="shared" si="1"/>
        <v>0.002579861111111111</v>
      </c>
      <c r="P54" s="84" t="s">
        <v>432</v>
      </c>
      <c r="Q54" s="88">
        <v>2</v>
      </c>
      <c r="R54" s="89"/>
      <c r="S54" s="79">
        <v>1</v>
      </c>
      <c r="T54">
        <v>1</v>
      </c>
    </row>
    <row r="55" spans="1:20" ht="12.75">
      <c r="A55" s="80">
        <v>48</v>
      </c>
      <c r="B55" s="81">
        <v>120</v>
      </c>
      <c r="C55" s="82" t="s">
        <v>469</v>
      </c>
      <c r="D55" s="83" t="s">
        <v>3765</v>
      </c>
      <c r="E55" s="84">
        <v>1955</v>
      </c>
      <c r="F55" s="84" t="s">
        <v>390</v>
      </c>
      <c r="G55" s="85" t="s">
        <v>470</v>
      </c>
      <c r="H55" s="84" t="s">
        <v>401</v>
      </c>
      <c r="I55" s="82" t="s">
        <v>3795</v>
      </c>
      <c r="J55" s="82" t="s">
        <v>471</v>
      </c>
      <c r="K55" s="86" t="s">
        <v>472</v>
      </c>
      <c r="L55" s="82" t="s">
        <v>405</v>
      </c>
      <c r="M55" s="84" t="s">
        <v>397</v>
      </c>
      <c r="N55" s="87">
        <v>0.026168981481481477</v>
      </c>
      <c r="O55" s="87">
        <f t="shared" si="1"/>
        <v>0.0026168981481481477</v>
      </c>
      <c r="P55" s="84" t="s">
        <v>473</v>
      </c>
      <c r="Q55" s="88">
        <v>1</v>
      </c>
      <c r="R55" s="89"/>
      <c r="S55" s="79">
        <v>1</v>
      </c>
      <c r="T55">
        <v>1</v>
      </c>
    </row>
    <row r="56" spans="1:20" ht="12.75">
      <c r="A56" s="80">
        <v>49</v>
      </c>
      <c r="B56" s="81">
        <v>91</v>
      </c>
      <c r="C56" s="82" t="s">
        <v>628</v>
      </c>
      <c r="D56" s="83" t="s">
        <v>3718</v>
      </c>
      <c r="E56" s="84">
        <v>1977</v>
      </c>
      <c r="F56" s="84" t="s">
        <v>390</v>
      </c>
      <c r="G56" s="85" t="s">
        <v>629</v>
      </c>
      <c r="H56" s="84" t="s">
        <v>561</v>
      </c>
      <c r="I56" s="82" t="s">
        <v>489</v>
      </c>
      <c r="J56" s="82" t="s">
        <v>630</v>
      </c>
      <c r="K56" s="86"/>
      <c r="L56" s="82" t="s">
        <v>492</v>
      </c>
      <c r="M56" s="84" t="s">
        <v>397</v>
      </c>
      <c r="N56" s="87">
        <v>0.029652777777777778</v>
      </c>
      <c r="O56" s="87">
        <f t="shared" si="1"/>
        <v>0.0029652777777777776</v>
      </c>
      <c r="P56" s="84" t="s">
        <v>398</v>
      </c>
      <c r="Q56" s="88">
        <v>14</v>
      </c>
      <c r="R56" s="89"/>
      <c r="S56" s="79">
        <v>1</v>
      </c>
      <c r="T56">
        <v>1</v>
      </c>
    </row>
    <row r="57" spans="1:20" ht="12.75">
      <c r="A57" s="80">
        <v>50</v>
      </c>
      <c r="B57" s="81">
        <v>121</v>
      </c>
      <c r="C57" s="82" t="s">
        <v>1033</v>
      </c>
      <c r="D57" s="83" t="s">
        <v>3800</v>
      </c>
      <c r="E57" s="84">
        <v>1978</v>
      </c>
      <c r="F57" s="84" t="s">
        <v>390</v>
      </c>
      <c r="G57" s="85" t="s">
        <v>1034</v>
      </c>
      <c r="H57" s="84" t="s">
        <v>592</v>
      </c>
      <c r="I57" s="82" t="s">
        <v>71</v>
      </c>
      <c r="J57" s="82" t="s">
        <v>1018</v>
      </c>
      <c r="K57" s="86">
        <v>10</v>
      </c>
      <c r="L57" s="82" t="s">
        <v>71</v>
      </c>
      <c r="M57" s="84" t="s">
        <v>595</v>
      </c>
      <c r="N57" s="87">
        <v>0.040983796296296296</v>
      </c>
      <c r="O57" s="87">
        <f t="shared" si="1"/>
        <v>0.00409837962962963</v>
      </c>
      <c r="P57" s="84" t="s">
        <v>398</v>
      </c>
      <c r="Q57" s="88">
        <v>22</v>
      </c>
      <c r="R57" s="89">
        <v>8</v>
      </c>
      <c r="S57" s="79">
        <v>1</v>
      </c>
      <c r="T57">
        <v>1</v>
      </c>
    </row>
    <row r="58" spans="1:20" ht="12.75">
      <c r="A58" s="80">
        <v>51</v>
      </c>
      <c r="B58" s="81">
        <v>64</v>
      </c>
      <c r="C58" s="82" t="s">
        <v>930</v>
      </c>
      <c r="D58" s="83" t="s">
        <v>87</v>
      </c>
      <c r="E58" s="84">
        <v>1960</v>
      </c>
      <c r="F58" s="84" t="s">
        <v>390</v>
      </c>
      <c r="G58" s="85" t="s">
        <v>931</v>
      </c>
      <c r="H58" s="84" t="s">
        <v>592</v>
      </c>
      <c r="I58" s="82" t="s">
        <v>71</v>
      </c>
      <c r="J58" s="82" t="s">
        <v>698</v>
      </c>
      <c r="K58" s="86">
        <v>13</v>
      </c>
      <c r="L58" s="82" t="s">
        <v>71</v>
      </c>
      <c r="M58" s="84" t="s">
        <v>595</v>
      </c>
      <c r="N58" s="87">
        <v>0.03456018518518519</v>
      </c>
      <c r="O58" s="87">
        <f t="shared" si="1"/>
        <v>0.003456018518518519</v>
      </c>
      <c r="P58" s="84" t="s">
        <v>425</v>
      </c>
      <c r="Q58" s="88">
        <v>25</v>
      </c>
      <c r="R58" s="89">
        <v>4</v>
      </c>
      <c r="S58" s="79">
        <v>1</v>
      </c>
      <c r="T58">
        <v>1</v>
      </c>
    </row>
    <row r="59" spans="1:20" ht="12.75">
      <c r="A59" s="80">
        <v>52</v>
      </c>
      <c r="B59" s="81">
        <v>57</v>
      </c>
      <c r="C59" s="82" t="s">
        <v>1070</v>
      </c>
      <c r="D59" s="83" t="s">
        <v>93</v>
      </c>
      <c r="E59" s="84">
        <v>1943</v>
      </c>
      <c r="F59" s="84" t="s">
        <v>390</v>
      </c>
      <c r="G59" s="85" t="s">
        <v>1071</v>
      </c>
      <c r="H59" s="84" t="s">
        <v>856</v>
      </c>
      <c r="I59" s="82" t="s">
        <v>176</v>
      </c>
      <c r="J59" s="82" t="s">
        <v>844</v>
      </c>
      <c r="K59" s="86" t="s">
        <v>1072</v>
      </c>
      <c r="L59" s="82" t="s">
        <v>176</v>
      </c>
      <c r="M59" s="84" t="s">
        <v>397</v>
      </c>
      <c r="N59" s="87">
        <v>0.048344907407407406</v>
      </c>
      <c r="O59" s="87">
        <f t="shared" si="1"/>
        <v>0.004834490740740741</v>
      </c>
      <c r="P59" s="84" t="s">
        <v>585</v>
      </c>
      <c r="Q59" s="88">
        <v>14</v>
      </c>
      <c r="R59" s="89"/>
      <c r="S59" s="79">
        <v>1</v>
      </c>
      <c r="T59">
        <v>1</v>
      </c>
    </row>
    <row r="60" spans="1:20" ht="12.75">
      <c r="A60" s="80">
        <v>53</v>
      </c>
      <c r="B60" s="81">
        <v>129</v>
      </c>
      <c r="C60" s="82" t="s">
        <v>865</v>
      </c>
      <c r="D60" s="83" t="s">
        <v>3794</v>
      </c>
      <c r="E60" s="84">
        <v>1972</v>
      </c>
      <c r="F60" s="84" t="s">
        <v>390</v>
      </c>
      <c r="G60" s="85" t="s">
        <v>866</v>
      </c>
      <c r="H60" s="84" t="s">
        <v>488</v>
      </c>
      <c r="I60" s="82" t="s">
        <v>489</v>
      </c>
      <c r="J60" s="82" t="s">
        <v>867</v>
      </c>
      <c r="K60" s="86" t="s">
        <v>868</v>
      </c>
      <c r="L60" s="82" t="s">
        <v>675</v>
      </c>
      <c r="M60" s="84" t="s">
        <v>397</v>
      </c>
      <c r="N60" s="87">
        <v>0.03392361111111111</v>
      </c>
      <c r="O60" s="87">
        <f t="shared" si="1"/>
        <v>0.003392361111111111</v>
      </c>
      <c r="P60" s="84" t="s">
        <v>398</v>
      </c>
      <c r="Q60" s="88">
        <v>20</v>
      </c>
      <c r="R60" s="89"/>
      <c r="S60" s="79">
        <v>1</v>
      </c>
      <c r="T60">
        <v>1</v>
      </c>
    </row>
    <row r="61" spans="1:20" ht="12.75">
      <c r="A61" s="80">
        <v>54</v>
      </c>
      <c r="B61" s="81">
        <v>39</v>
      </c>
      <c r="C61" s="82" t="s">
        <v>940</v>
      </c>
      <c r="D61" s="83" t="s">
        <v>33</v>
      </c>
      <c r="E61" s="84">
        <v>1964</v>
      </c>
      <c r="F61" s="84" t="s">
        <v>390</v>
      </c>
      <c r="G61" s="85" t="s">
        <v>941</v>
      </c>
      <c r="H61" s="84" t="s">
        <v>421</v>
      </c>
      <c r="I61" s="82" t="s">
        <v>97</v>
      </c>
      <c r="J61" s="82" t="s">
        <v>942</v>
      </c>
      <c r="K61" s="86"/>
      <c r="L61" s="82" t="s">
        <v>97</v>
      </c>
      <c r="M61" s="84" t="s">
        <v>397</v>
      </c>
      <c r="N61" s="87">
        <v>0.035069444444444445</v>
      </c>
      <c r="O61" s="87">
        <f t="shared" si="1"/>
        <v>0.0035069444444444445</v>
      </c>
      <c r="P61" s="84" t="s">
        <v>425</v>
      </c>
      <c r="Q61" s="88">
        <v>27</v>
      </c>
      <c r="R61" s="89"/>
      <c r="S61" s="79">
        <v>1</v>
      </c>
      <c r="T61">
        <v>1</v>
      </c>
    </row>
    <row r="62" spans="1:20" ht="12.75">
      <c r="A62" s="80">
        <v>55</v>
      </c>
      <c r="B62" s="81">
        <v>105</v>
      </c>
      <c r="C62" s="82" t="s">
        <v>938</v>
      </c>
      <c r="D62" s="83" t="s">
        <v>3800</v>
      </c>
      <c r="E62" s="84">
        <v>1953</v>
      </c>
      <c r="F62" s="84" t="s">
        <v>390</v>
      </c>
      <c r="G62" s="85" t="s">
        <v>939</v>
      </c>
      <c r="H62" s="84" t="s">
        <v>401</v>
      </c>
      <c r="I62" s="82" t="s">
        <v>3795</v>
      </c>
      <c r="J62" s="82"/>
      <c r="K62" s="86"/>
      <c r="L62" s="82" t="s">
        <v>405</v>
      </c>
      <c r="M62" s="84" t="s">
        <v>397</v>
      </c>
      <c r="N62" s="87">
        <v>0.035069444444444445</v>
      </c>
      <c r="O62" s="87">
        <f t="shared" si="1"/>
        <v>0.0035069444444444445</v>
      </c>
      <c r="P62" s="84" t="s">
        <v>473</v>
      </c>
      <c r="Q62" s="88">
        <v>17</v>
      </c>
      <c r="R62" s="89"/>
      <c r="S62" s="79">
        <v>1</v>
      </c>
      <c r="T62">
        <v>1</v>
      </c>
    </row>
    <row r="63" spans="1:20" ht="12.75">
      <c r="A63" s="80">
        <v>56</v>
      </c>
      <c r="B63" s="81">
        <v>80</v>
      </c>
      <c r="C63" s="82" t="s">
        <v>598</v>
      </c>
      <c r="D63" s="83" t="s">
        <v>41</v>
      </c>
      <c r="E63" s="84">
        <v>1958</v>
      </c>
      <c r="F63" s="84" t="s">
        <v>390</v>
      </c>
      <c r="G63" s="85" t="s">
        <v>599</v>
      </c>
      <c r="H63" s="84" t="s">
        <v>600</v>
      </c>
      <c r="I63" s="82" t="s">
        <v>601</v>
      </c>
      <c r="J63" s="82"/>
      <c r="K63" s="86"/>
      <c r="L63" s="82" t="s">
        <v>53</v>
      </c>
      <c r="M63" s="84" t="s">
        <v>397</v>
      </c>
      <c r="N63" s="87">
        <v>0.028657407407407406</v>
      </c>
      <c r="O63" s="87">
        <f t="shared" si="1"/>
        <v>0.0028657407407407407</v>
      </c>
      <c r="P63" s="84" t="s">
        <v>425</v>
      </c>
      <c r="Q63" s="88">
        <v>9</v>
      </c>
      <c r="R63" s="89"/>
      <c r="S63" s="79">
        <v>1</v>
      </c>
      <c r="T63">
        <v>1</v>
      </c>
    </row>
    <row r="64" spans="1:20" ht="12.75">
      <c r="A64" s="80">
        <v>57</v>
      </c>
      <c r="B64" s="81">
        <v>26</v>
      </c>
      <c r="C64" s="82" t="s">
        <v>1073</v>
      </c>
      <c r="D64" s="83" t="s">
        <v>70</v>
      </c>
      <c r="E64" s="84">
        <v>1966</v>
      </c>
      <c r="F64" s="84" t="s">
        <v>390</v>
      </c>
      <c r="G64" s="85">
        <v>1966</v>
      </c>
      <c r="H64" s="84" t="s">
        <v>1074</v>
      </c>
      <c r="I64" s="82" t="s">
        <v>872</v>
      </c>
      <c r="J64" s="82" t="s">
        <v>1075</v>
      </c>
      <c r="K64" s="86" t="s">
        <v>1076</v>
      </c>
      <c r="L64" s="82" t="s">
        <v>872</v>
      </c>
      <c r="M64" s="84" t="s">
        <v>397</v>
      </c>
      <c r="N64" s="87">
        <v>0.04927083333333334</v>
      </c>
      <c r="O64" s="87">
        <f t="shared" si="1"/>
        <v>0.004927083333333334</v>
      </c>
      <c r="P64" s="84" t="s">
        <v>425</v>
      </c>
      <c r="Q64" s="88">
        <v>29</v>
      </c>
      <c r="R64" s="89"/>
      <c r="S64" s="79">
        <v>1</v>
      </c>
      <c r="T64">
        <v>1</v>
      </c>
    </row>
    <row r="65" spans="1:20" ht="12.75">
      <c r="A65" s="80">
        <v>58</v>
      </c>
      <c r="B65" s="81">
        <v>112</v>
      </c>
      <c r="C65" s="82" t="s">
        <v>552</v>
      </c>
      <c r="D65" s="83" t="s">
        <v>553</v>
      </c>
      <c r="E65" s="84">
        <v>1958</v>
      </c>
      <c r="F65" s="84" t="s">
        <v>390</v>
      </c>
      <c r="G65" s="85" t="s">
        <v>554</v>
      </c>
      <c r="H65" s="84" t="s">
        <v>555</v>
      </c>
      <c r="I65" s="82" t="s">
        <v>455</v>
      </c>
      <c r="J65" s="82" t="s">
        <v>556</v>
      </c>
      <c r="K65" s="86" t="s">
        <v>557</v>
      </c>
      <c r="L65" s="82" t="s">
        <v>558</v>
      </c>
      <c r="M65" s="84" t="s">
        <v>397</v>
      </c>
      <c r="N65" s="87">
        <v>0.027210648148148147</v>
      </c>
      <c r="O65" s="87">
        <f t="shared" si="1"/>
        <v>0.0027210648148148146</v>
      </c>
      <c r="P65" s="84" t="s">
        <v>425</v>
      </c>
      <c r="Q65" s="88">
        <v>6</v>
      </c>
      <c r="R65" s="89"/>
      <c r="S65" s="79">
        <v>1</v>
      </c>
      <c r="T65">
        <v>1</v>
      </c>
    </row>
    <row r="66" spans="1:20" ht="12.75">
      <c r="A66" s="80">
        <v>59</v>
      </c>
      <c r="B66" s="81">
        <v>59</v>
      </c>
      <c r="C66" s="82" t="s">
        <v>744</v>
      </c>
      <c r="D66" s="83" t="s">
        <v>3718</v>
      </c>
      <c r="E66" s="84">
        <v>1976</v>
      </c>
      <c r="F66" s="84" t="s">
        <v>390</v>
      </c>
      <c r="G66" s="85" t="s">
        <v>745</v>
      </c>
      <c r="H66" s="84" t="s">
        <v>746</v>
      </c>
      <c r="I66" s="82" t="s">
        <v>3795</v>
      </c>
      <c r="J66" s="82" t="s">
        <v>747</v>
      </c>
      <c r="K66" s="86">
        <v>36</v>
      </c>
      <c r="L66" s="82" t="s">
        <v>3795</v>
      </c>
      <c r="M66" s="84" t="s">
        <v>397</v>
      </c>
      <c r="N66" s="87">
        <v>0.03173611111111111</v>
      </c>
      <c r="O66" s="87">
        <f t="shared" si="1"/>
        <v>0.003173611111111111</v>
      </c>
      <c r="P66" s="84" t="s">
        <v>432</v>
      </c>
      <c r="Q66" s="88">
        <v>13</v>
      </c>
      <c r="R66" s="89"/>
      <c r="S66" s="79">
        <v>1</v>
      </c>
      <c r="T66">
        <v>1</v>
      </c>
    </row>
    <row r="67" spans="1:20" ht="12.75">
      <c r="A67" s="80">
        <v>60</v>
      </c>
      <c r="B67" s="81">
        <v>124</v>
      </c>
      <c r="C67" s="82" t="s">
        <v>932</v>
      </c>
      <c r="D67" s="83" t="s">
        <v>3800</v>
      </c>
      <c r="E67" s="84">
        <v>1958</v>
      </c>
      <c r="F67" s="84" t="s">
        <v>390</v>
      </c>
      <c r="G67" s="85" t="s">
        <v>933</v>
      </c>
      <c r="H67" s="84" t="s">
        <v>934</v>
      </c>
      <c r="I67" s="82" t="s">
        <v>935</v>
      </c>
      <c r="J67" s="82" t="s">
        <v>936</v>
      </c>
      <c r="K67" s="86" t="s">
        <v>937</v>
      </c>
      <c r="L67" s="82" t="s">
        <v>935</v>
      </c>
      <c r="M67" s="84" t="s">
        <v>397</v>
      </c>
      <c r="N67" s="87">
        <v>0.03474537037037037</v>
      </c>
      <c r="O67" s="87">
        <f t="shared" si="1"/>
        <v>0.0034745370370370373</v>
      </c>
      <c r="P67" s="84" t="s">
        <v>425</v>
      </c>
      <c r="Q67" s="88">
        <v>26</v>
      </c>
      <c r="R67" s="89"/>
      <c r="S67" s="79">
        <v>1</v>
      </c>
      <c r="T67">
        <v>1</v>
      </c>
    </row>
    <row r="68" spans="1:25" s="94" customFormat="1" ht="12.75">
      <c r="A68" s="80">
        <v>61</v>
      </c>
      <c r="B68" s="81">
        <v>78</v>
      </c>
      <c r="C68" s="82" t="s">
        <v>834</v>
      </c>
      <c r="D68" s="83" t="s">
        <v>125</v>
      </c>
      <c r="E68" s="84">
        <v>1956</v>
      </c>
      <c r="F68" s="84" t="s">
        <v>390</v>
      </c>
      <c r="G68" s="85">
        <v>1956</v>
      </c>
      <c r="H68" s="84" t="s">
        <v>794</v>
      </c>
      <c r="I68" s="82" t="s">
        <v>795</v>
      </c>
      <c r="J68" s="82" t="s">
        <v>835</v>
      </c>
      <c r="K68" s="86">
        <v>16</v>
      </c>
      <c r="L68" s="82" t="s">
        <v>796</v>
      </c>
      <c r="M68" s="84" t="s">
        <v>397</v>
      </c>
      <c r="N68" s="87">
        <v>0.03320601851851852</v>
      </c>
      <c r="O68" s="87">
        <f t="shared" si="1"/>
        <v>0.0033206018518518515</v>
      </c>
      <c r="P68" s="84" t="s">
        <v>473</v>
      </c>
      <c r="Q68" s="88">
        <v>14</v>
      </c>
      <c r="R68" s="89"/>
      <c r="S68" s="79">
        <v>1</v>
      </c>
      <c r="T68">
        <v>1</v>
      </c>
      <c r="U68" s="93"/>
      <c r="V68" s="93"/>
      <c r="W68" s="93"/>
      <c r="X68" s="93"/>
      <c r="Y68" s="93"/>
    </row>
    <row r="69" spans="1:20" ht="12.75">
      <c r="A69" s="95">
        <v>62</v>
      </c>
      <c r="B69" s="81">
        <v>99</v>
      </c>
      <c r="C69" s="82" t="s">
        <v>648</v>
      </c>
      <c r="D69" s="83" t="s">
        <v>41</v>
      </c>
      <c r="E69" s="84">
        <v>1953</v>
      </c>
      <c r="F69" s="84" t="s">
        <v>390</v>
      </c>
      <c r="G69" s="85" t="s">
        <v>649</v>
      </c>
      <c r="H69" s="84" t="s">
        <v>650</v>
      </c>
      <c r="I69" s="82" t="s">
        <v>651</v>
      </c>
      <c r="J69" s="82" t="s">
        <v>652</v>
      </c>
      <c r="K69" s="86"/>
      <c r="L69" s="82" t="s">
        <v>651</v>
      </c>
      <c r="M69" s="84" t="s">
        <v>397</v>
      </c>
      <c r="N69" s="87">
        <v>0.029965277777777775</v>
      </c>
      <c r="O69" s="87">
        <f t="shared" si="1"/>
        <v>0.0029965277777777776</v>
      </c>
      <c r="P69" s="84" t="s">
        <v>473</v>
      </c>
      <c r="Q69" s="88">
        <v>6</v>
      </c>
      <c r="R69" s="89"/>
      <c r="S69" s="79">
        <v>1</v>
      </c>
      <c r="T69">
        <v>1</v>
      </c>
    </row>
    <row r="70" spans="1:20" ht="12.75">
      <c r="A70" s="80">
        <v>63</v>
      </c>
      <c r="B70" s="81">
        <v>41</v>
      </c>
      <c r="C70" s="82" t="s">
        <v>687</v>
      </c>
      <c r="D70" s="83" t="s">
        <v>3852</v>
      </c>
      <c r="E70" s="84">
        <v>1969</v>
      </c>
      <c r="F70" s="84" t="s">
        <v>390</v>
      </c>
      <c r="G70" s="85" t="s">
        <v>688</v>
      </c>
      <c r="H70" s="84" t="s">
        <v>401</v>
      </c>
      <c r="I70" s="82" t="s">
        <v>3795</v>
      </c>
      <c r="J70" s="82" t="s">
        <v>614</v>
      </c>
      <c r="K70" s="86" t="s">
        <v>689</v>
      </c>
      <c r="L70" s="82" t="s">
        <v>405</v>
      </c>
      <c r="M70" s="84" t="s">
        <v>397</v>
      </c>
      <c r="N70" s="87">
        <v>0.0309375</v>
      </c>
      <c r="O70" s="87">
        <f t="shared" si="1"/>
        <v>0.00309375</v>
      </c>
      <c r="P70" s="84" t="s">
        <v>432</v>
      </c>
      <c r="Q70" s="88">
        <v>10</v>
      </c>
      <c r="R70" s="89"/>
      <c r="S70" s="79">
        <v>1</v>
      </c>
      <c r="T70">
        <v>1</v>
      </c>
    </row>
    <row r="71" spans="1:20" ht="12.75">
      <c r="A71" s="80">
        <v>64</v>
      </c>
      <c r="B71" s="81">
        <v>4</v>
      </c>
      <c r="C71" s="82" t="s">
        <v>699</v>
      </c>
      <c r="D71" s="83" t="s">
        <v>27</v>
      </c>
      <c r="E71" s="84">
        <v>1970</v>
      </c>
      <c r="F71" s="84" t="s">
        <v>390</v>
      </c>
      <c r="G71" s="85" t="s">
        <v>700</v>
      </c>
      <c r="H71" s="84" t="s">
        <v>701</v>
      </c>
      <c r="I71" s="82" t="s">
        <v>702</v>
      </c>
      <c r="J71" s="82"/>
      <c r="K71" s="86"/>
      <c r="L71" s="82" t="s">
        <v>703</v>
      </c>
      <c r="M71" s="84" t="s">
        <v>397</v>
      </c>
      <c r="N71" s="87">
        <v>0.03108796296296296</v>
      </c>
      <c r="O71" s="87">
        <f t="shared" si="1"/>
        <v>0.003108796296296296</v>
      </c>
      <c r="P71" s="84" t="s">
        <v>432</v>
      </c>
      <c r="Q71" s="88">
        <v>11</v>
      </c>
      <c r="R71" s="89"/>
      <c r="S71" s="79">
        <v>1</v>
      </c>
      <c r="T71">
        <v>1</v>
      </c>
    </row>
    <row r="72" spans="1:20" ht="12.75">
      <c r="A72" s="80">
        <v>65</v>
      </c>
      <c r="B72" s="81">
        <v>249</v>
      </c>
      <c r="C72" s="82" t="s">
        <v>764</v>
      </c>
      <c r="D72" s="83" t="s">
        <v>3749</v>
      </c>
      <c r="E72" s="84">
        <v>1944</v>
      </c>
      <c r="F72" s="84" t="s">
        <v>390</v>
      </c>
      <c r="G72" s="85">
        <v>1962</v>
      </c>
      <c r="H72" s="84"/>
      <c r="I72" s="82" t="s">
        <v>765</v>
      </c>
      <c r="J72" s="82"/>
      <c r="K72" s="86"/>
      <c r="L72" s="82" t="s">
        <v>765</v>
      </c>
      <c r="M72" s="84" t="s">
        <v>397</v>
      </c>
      <c r="N72" s="87">
        <v>0.03221064814814815</v>
      </c>
      <c r="O72" s="87">
        <f aca="true" t="shared" si="2" ref="O72:O103">N72/$O$1</f>
        <v>0.0032210648148148146</v>
      </c>
      <c r="P72" s="84" t="s">
        <v>585</v>
      </c>
      <c r="Q72" s="88">
        <v>4</v>
      </c>
      <c r="R72" s="89"/>
      <c r="S72" s="79">
        <v>1</v>
      </c>
      <c r="T72">
        <v>1</v>
      </c>
    </row>
    <row r="73" spans="1:20" ht="12.75">
      <c r="A73" s="80">
        <v>66</v>
      </c>
      <c r="B73" s="81">
        <v>8</v>
      </c>
      <c r="C73" s="82" t="s">
        <v>493</v>
      </c>
      <c r="D73" s="83" t="s">
        <v>150</v>
      </c>
      <c r="E73" s="84">
        <v>1983</v>
      </c>
      <c r="F73" s="84" t="s">
        <v>390</v>
      </c>
      <c r="G73" s="85" t="s">
        <v>518</v>
      </c>
      <c r="H73" s="84" t="s">
        <v>519</v>
      </c>
      <c r="I73" s="82" t="s">
        <v>520</v>
      </c>
      <c r="J73" s="82" t="s">
        <v>521</v>
      </c>
      <c r="K73" s="86" t="s">
        <v>522</v>
      </c>
      <c r="L73" s="82" t="s">
        <v>523</v>
      </c>
      <c r="M73" s="84" t="s">
        <v>397</v>
      </c>
      <c r="N73" s="87">
        <v>0.02667824074074074</v>
      </c>
      <c r="O73" s="87">
        <f t="shared" si="2"/>
        <v>0.0026678240740740738</v>
      </c>
      <c r="P73" s="84" t="s">
        <v>398</v>
      </c>
      <c r="Q73" s="88">
        <v>7</v>
      </c>
      <c r="R73" s="89"/>
      <c r="S73" s="79">
        <v>1</v>
      </c>
      <c r="T73">
        <v>1</v>
      </c>
    </row>
    <row r="74" spans="1:20" ht="12.75">
      <c r="A74" s="80">
        <v>67</v>
      </c>
      <c r="B74" s="81">
        <v>144</v>
      </c>
      <c r="C74" s="82" t="s">
        <v>1000</v>
      </c>
      <c r="D74" s="83" t="s">
        <v>3761</v>
      </c>
      <c r="E74" s="84">
        <v>1975</v>
      </c>
      <c r="F74" s="84" t="s">
        <v>390</v>
      </c>
      <c r="G74" s="85" t="s">
        <v>1001</v>
      </c>
      <c r="H74" s="84" t="s">
        <v>592</v>
      </c>
      <c r="I74" s="82" t="s">
        <v>71</v>
      </c>
      <c r="J74" s="82" t="s">
        <v>693</v>
      </c>
      <c r="K74" s="86" t="s">
        <v>1002</v>
      </c>
      <c r="L74" s="82" t="s">
        <v>71</v>
      </c>
      <c r="M74" s="84" t="s">
        <v>595</v>
      </c>
      <c r="N74" s="87">
        <v>0.03803240740740741</v>
      </c>
      <c r="O74" s="87">
        <f t="shared" si="2"/>
        <v>0.003803240740740741</v>
      </c>
      <c r="P74" s="84" t="s">
        <v>432</v>
      </c>
      <c r="Q74" s="88">
        <v>25</v>
      </c>
      <c r="R74" s="89">
        <v>5</v>
      </c>
      <c r="S74" s="79">
        <v>1</v>
      </c>
      <c r="T74">
        <v>1</v>
      </c>
    </row>
    <row r="75" spans="1:20" ht="12.75">
      <c r="A75" s="80">
        <v>68</v>
      </c>
      <c r="B75" s="81">
        <v>140</v>
      </c>
      <c r="C75" s="82" t="s">
        <v>846</v>
      </c>
      <c r="D75" s="83" t="s">
        <v>27</v>
      </c>
      <c r="E75" s="84">
        <v>1972</v>
      </c>
      <c r="F75" s="84" t="s">
        <v>390</v>
      </c>
      <c r="G75" s="85" t="s">
        <v>847</v>
      </c>
      <c r="H75" s="84" t="s">
        <v>848</v>
      </c>
      <c r="I75" s="82" t="s">
        <v>3758</v>
      </c>
      <c r="J75" s="82" t="s">
        <v>849</v>
      </c>
      <c r="K75" s="86" t="s">
        <v>850</v>
      </c>
      <c r="L75" s="91" t="s">
        <v>299</v>
      </c>
      <c r="M75" s="84" t="s">
        <v>397</v>
      </c>
      <c r="N75" s="87">
        <v>0.03328703703703704</v>
      </c>
      <c r="O75" s="87">
        <f t="shared" si="2"/>
        <v>0.003328703703703704</v>
      </c>
      <c r="P75" s="84" t="s">
        <v>432</v>
      </c>
      <c r="Q75" s="88">
        <v>19</v>
      </c>
      <c r="R75" s="89"/>
      <c r="S75" s="79">
        <v>1</v>
      </c>
      <c r="T75">
        <v>1</v>
      </c>
    </row>
    <row r="76" spans="1:20" ht="12.75">
      <c r="A76" s="80">
        <v>69</v>
      </c>
      <c r="B76" s="81">
        <v>20</v>
      </c>
      <c r="C76" s="82" t="s">
        <v>447</v>
      </c>
      <c r="D76" s="83" t="s">
        <v>3761</v>
      </c>
      <c r="E76" s="84">
        <v>1963</v>
      </c>
      <c r="F76" s="84" t="s">
        <v>390</v>
      </c>
      <c r="G76" s="85" t="s">
        <v>448</v>
      </c>
      <c r="H76" s="84" t="s">
        <v>449</v>
      </c>
      <c r="I76" s="82" t="s">
        <v>450</v>
      </c>
      <c r="J76" s="82" t="s">
        <v>451</v>
      </c>
      <c r="K76" s="86"/>
      <c r="L76" s="82" t="s">
        <v>450</v>
      </c>
      <c r="M76" s="84" t="s">
        <v>397</v>
      </c>
      <c r="N76" s="87">
        <v>0.025902777777777775</v>
      </c>
      <c r="O76" s="87">
        <f t="shared" si="2"/>
        <v>0.0025902777777777773</v>
      </c>
      <c r="P76" s="84" t="s">
        <v>425</v>
      </c>
      <c r="Q76" s="88">
        <v>3</v>
      </c>
      <c r="R76" s="89"/>
      <c r="S76" s="79">
        <v>1</v>
      </c>
      <c r="T76">
        <v>1</v>
      </c>
    </row>
    <row r="77" spans="1:20" ht="12.75">
      <c r="A77" s="80">
        <v>70</v>
      </c>
      <c r="B77" s="81">
        <v>3</v>
      </c>
      <c r="C77" s="82" t="s">
        <v>480</v>
      </c>
      <c r="D77" s="83" t="s">
        <v>158</v>
      </c>
      <c r="E77" s="84">
        <v>1953</v>
      </c>
      <c r="F77" s="84" t="s">
        <v>390</v>
      </c>
      <c r="G77" s="85" t="s">
        <v>481</v>
      </c>
      <c r="H77" s="84" t="s">
        <v>482</v>
      </c>
      <c r="I77" s="82" t="s">
        <v>13</v>
      </c>
      <c r="J77" s="82" t="s">
        <v>483</v>
      </c>
      <c r="K77" s="86" t="s">
        <v>484</v>
      </c>
      <c r="L77" s="82" t="s">
        <v>485</v>
      </c>
      <c r="M77" s="84" t="s">
        <v>397</v>
      </c>
      <c r="N77" s="87">
        <v>0.026377314814814815</v>
      </c>
      <c r="O77" s="87">
        <f t="shared" si="2"/>
        <v>0.0026377314814814814</v>
      </c>
      <c r="P77" s="84" t="s">
        <v>473</v>
      </c>
      <c r="Q77" s="88">
        <v>2</v>
      </c>
      <c r="R77" s="89"/>
      <c r="S77" s="79">
        <v>1</v>
      </c>
      <c r="T77">
        <v>1</v>
      </c>
    </row>
    <row r="78" spans="1:20" ht="12.75">
      <c r="A78" s="80">
        <v>71</v>
      </c>
      <c r="B78" s="81">
        <v>36</v>
      </c>
      <c r="C78" s="82" t="s">
        <v>590</v>
      </c>
      <c r="D78" s="83" t="s">
        <v>3774</v>
      </c>
      <c r="E78" s="84">
        <v>1986</v>
      </c>
      <c r="F78" s="84" t="s">
        <v>390</v>
      </c>
      <c r="G78" s="85" t="s">
        <v>591</v>
      </c>
      <c r="H78" s="84" t="s">
        <v>592</v>
      </c>
      <c r="I78" s="82" t="s">
        <v>593</v>
      </c>
      <c r="J78" s="82" t="s">
        <v>594</v>
      </c>
      <c r="K78" s="86">
        <v>1</v>
      </c>
      <c r="L78" s="82" t="s">
        <v>405</v>
      </c>
      <c r="M78" s="84" t="s">
        <v>595</v>
      </c>
      <c r="N78" s="87">
        <v>0.027939814814814817</v>
      </c>
      <c r="O78" s="87">
        <f t="shared" si="2"/>
        <v>0.0027939814814814815</v>
      </c>
      <c r="P78" s="84" t="s">
        <v>398</v>
      </c>
      <c r="Q78" s="88">
        <v>11</v>
      </c>
      <c r="R78" s="89">
        <v>1</v>
      </c>
      <c r="S78" s="79">
        <v>1</v>
      </c>
      <c r="T78">
        <v>1</v>
      </c>
    </row>
    <row r="79" spans="1:20" ht="12.75">
      <c r="A79" s="80">
        <v>72</v>
      </c>
      <c r="B79" s="81">
        <v>76</v>
      </c>
      <c r="C79" s="82" t="s">
        <v>622</v>
      </c>
      <c r="D79" s="83" t="s">
        <v>3749</v>
      </c>
      <c r="E79" s="84">
        <v>1954</v>
      </c>
      <c r="F79" s="84" t="s">
        <v>390</v>
      </c>
      <c r="G79" s="85" t="s">
        <v>623</v>
      </c>
      <c r="H79" s="84" t="s">
        <v>624</v>
      </c>
      <c r="I79" s="82" t="s">
        <v>3810</v>
      </c>
      <c r="J79" s="82" t="s">
        <v>625</v>
      </c>
      <c r="K79" s="86" t="s">
        <v>626</v>
      </c>
      <c r="L79" s="82" t="s">
        <v>627</v>
      </c>
      <c r="M79" s="84" t="s">
        <v>397</v>
      </c>
      <c r="N79" s="87">
        <v>0.029594907407407407</v>
      </c>
      <c r="O79" s="87">
        <f t="shared" si="2"/>
        <v>0.002959490740740741</v>
      </c>
      <c r="P79" s="84" t="s">
        <v>473</v>
      </c>
      <c r="Q79" s="88">
        <v>4</v>
      </c>
      <c r="R79" s="89"/>
      <c r="S79" s="79">
        <v>1</v>
      </c>
      <c r="T79">
        <v>1</v>
      </c>
    </row>
    <row r="80" spans="1:20" ht="12.75">
      <c r="A80" s="80">
        <v>73</v>
      </c>
      <c r="B80" s="81">
        <v>14</v>
      </c>
      <c r="C80" s="82" t="s">
        <v>622</v>
      </c>
      <c r="D80" s="83" t="s">
        <v>3761</v>
      </c>
      <c r="E80" s="84">
        <v>1952</v>
      </c>
      <c r="F80" s="84" t="s">
        <v>390</v>
      </c>
      <c r="G80" s="85" t="s">
        <v>1009</v>
      </c>
      <c r="H80" s="84" t="s">
        <v>592</v>
      </c>
      <c r="I80" s="82" t="s">
        <v>71</v>
      </c>
      <c r="J80" s="82" t="s">
        <v>698</v>
      </c>
      <c r="K80" s="86">
        <v>49</v>
      </c>
      <c r="L80" s="82" t="s">
        <v>405</v>
      </c>
      <c r="M80" s="84" t="s">
        <v>595</v>
      </c>
      <c r="N80" s="87">
        <v>0.03939814814814815</v>
      </c>
      <c r="O80" s="87">
        <f t="shared" si="2"/>
        <v>0.003939814814814814</v>
      </c>
      <c r="P80" s="84" t="s">
        <v>473</v>
      </c>
      <c r="Q80" s="88">
        <v>19</v>
      </c>
      <c r="R80" s="89">
        <v>6</v>
      </c>
      <c r="S80" s="79">
        <v>1</v>
      </c>
      <c r="T80">
        <v>1</v>
      </c>
    </row>
    <row r="81" spans="1:20" ht="12.75">
      <c r="A81" s="80">
        <v>74</v>
      </c>
      <c r="B81" s="81">
        <v>118</v>
      </c>
      <c r="C81" s="82" t="s">
        <v>433</v>
      </c>
      <c r="D81" s="83" t="s">
        <v>3852</v>
      </c>
      <c r="E81" s="84">
        <v>1988</v>
      </c>
      <c r="F81" s="84" t="s">
        <v>390</v>
      </c>
      <c r="G81" s="85" t="s">
        <v>434</v>
      </c>
      <c r="H81" s="84" t="s">
        <v>435</v>
      </c>
      <c r="I81" s="82" t="s">
        <v>436</v>
      </c>
      <c r="J81" s="82" t="s">
        <v>437</v>
      </c>
      <c r="K81" s="86"/>
      <c r="L81" s="82" t="s">
        <v>438</v>
      </c>
      <c r="M81" s="84" t="s">
        <v>397</v>
      </c>
      <c r="N81" s="87">
        <v>0.025717592592592594</v>
      </c>
      <c r="O81" s="87">
        <f t="shared" si="2"/>
        <v>0.0025717592592592593</v>
      </c>
      <c r="P81" s="84" t="s">
        <v>418</v>
      </c>
      <c r="Q81" s="88">
        <v>2</v>
      </c>
      <c r="R81" s="89"/>
      <c r="S81" s="90">
        <v>1</v>
      </c>
      <c r="T81">
        <v>1</v>
      </c>
    </row>
    <row r="82" spans="1:20" ht="12.75">
      <c r="A82" s="80">
        <v>75</v>
      </c>
      <c r="B82" s="81">
        <v>93</v>
      </c>
      <c r="C82" s="82" t="s">
        <v>690</v>
      </c>
      <c r="D82" s="83" t="s">
        <v>168</v>
      </c>
      <c r="E82" s="84">
        <v>1957</v>
      </c>
      <c r="F82" s="84" t="s">
        <v>390</v>
      </c>
      <c r="G82" s="85" t="s">
        <v>691</v>
      </c>
      <c r="H82" s="84" t="s">
        <v>413</v>
      </c>
      <c r="I82" s="82" t="s">
        <v>692</v>
      </c>
      <c r="J82" s="82" t="s">
        <v>693</v>
      </c>
      <c r="K82" s="86" t="s">
        <v>694</v>
      </c>
      <c r="L82" s="82" t="s">
        <v>695</v>
      </c>
      <c r="M82" s="84" t="s">
        <v>397</v>
      </c>
      <c r="N82" s="87">
        <v>0.030983796296296297</v>
      </c>
      <c r="O82" s="87">
        <f t="shared" si="2"/>
        <v>0.0030983796296296297</v>
      </c>
      <c r="P82" s="84" t="s">
        <v>425</v>
      </c>
      <c r="Q82" s="88">
        <v>14</v>
      </c>
      <c r="R82" s="89"/>
      <c r="S82" s="79">
        <v>1</v>
      </c>
      <c r="T82">
        <v>1</v>
      </c>
    </row>
    <row r="83" spans="1:20" ht="12.75">
      <c r="A83" s="80">
        <v>76</v>
      </c>
      <c r="B83" s="81">
        <v>19</v>
      </c>
      <c r="C83" s="82" t="s">
        <v>602</v>
      </c>
      <c r="D83" s="83" t="s">
        <v>3836</v>
      </c>
      <c r="E83" s="84">
        <v>1957</v>
      </c>
      <c r="F83" s="84" t="s">
        <v>390</v>
      </c>
      <c r="G83" s="85" t="s">
        <v>603</v>
      </c>
      <c r="H83" s="84" t="s">
        <v>604</v>
      </c>
      <c r="I83" s="82" t="s">
        <v>450</v>
      </c>
      <c r="J83" s="82" t="s">
        <v>605</v>
      </c>
      <c r="K83" s="86" t="s">
        <v>606</v>
      </c>
      <c r="L83" s="82" t="s">
        <v>607</v>
      </c>
      <c r="M83" s="84" t="s">
        <v>397</v>
      </c>
      <c r="N83" s="87">
        <v>0.02884259259259259</v>
      </c>
      <c r="O83" s="87">
        <f t="shared" si="2"/>
        <v>0.002884259259259259</v>
      </c>
      <c r="P83" s="84" t="s">
        <v>425</v>
      </c>
      <c r="Q83" s="88">
        <v>10</v>
      </c>
      <c r="R83" s="89"/>
      <c r="S83" s="79">
        <v>1</v>
      </c>
      <c r="T83">
        <v>1</v>
      </c>
    </row>
    <row r="84" spans="1:20" ht="12.75">
      <c r="A84" s="80">
        <v>77</v>
      </c>
      <c r="B84" s="81">
        <v>94</v>
      </c>
      <c r="C84" s="82" t="s">
        <v>683</v>
      </c>
      <c r="D84" s="83" t="s">
        <v>3842</v>
      </c>
      <c r="E84" s="84">
        <v>1960</v>
      </c>
      <c r="F84" s="84" t="s">
        <v>390</v>
      </c>
      <c r="G84" s="85" t="s">
        <v>684</v>
      </c>
      <c r="H84" s="84" t="s">
        <v>482</v>
      </c>
      <c r="I84" s="82" t="s">
        <v>13</v>
      </c>
      <c r="J84" s="82" t="s">
        <v>685</v>
      </c>
      <c r="K84" s="86" t="s">
        <v>686</v>
      </c>
      <c r="L84" s="82" t="s">
        <v>13</v>
      </c>
      <c r="M84" s="84" t="s">
        <v>397</v>
      </c>
      <c r="N84" s="87">
        <v>0.030833333333333334</v>
      </c>
      <c r="O84" s="87">
        <f t="shared" si="2"/>
        <v>0.0030833333333333333</v>
      </c>
      <c r="P84" s="84" t="s">
        <v>425</v>
      </c>
      <c r="Q84" s="88">
        <v>13</v>
      </c>
      <c r="R84" s="89"/>
      <c r="S84" s="79">
        <v>1</v>
      </c>
      <c r="T84">
        <v>1</v>
      </c>
    </row>
    <row r="85" spans="1:20" ht="12.75">
      <c r="A85" s="80">
        <v>78</v>
      </c>
      <c r="B85" s="96">
        <v>111</v>
      </c>
      <c r="C85" s="97" t="s">
        <v>801</v>
      </c>
      <c r="D85" s="98" t="s">
        <v>82</v>
      </c>
      <c r="E85" s="99">
        <v>1971</v>
      </c>
      <c r="F85" s="99" t="s">
        <v>390</v>
      </c>
      <c r="G85" s="100" t="s">
        <v>802</v>
      </c>
      <c r="H85" s="99" t="s">
        <v>803</v>
      </c>
      <c r="I85" s="97" t="s">
        <v>804</v>
      </c>
      <c r="J85" s="97" t="s">
        <v>736</v>
      </c>
      <c r="K85" s="101" t="s">
        <v>805</v>
      </c>
      <c r="L85" s="97" t="s">
        <v>405</v>
      </c>
      <c r="M85" s="99" t="s">
        <v>397</v>
      </c>
      <c r="N85" s="102">
        <v>0.03283564814814815</v>
      </c>
      <c r="O85" s="102">
        <f t="shared" si="2"/>
        <v>0.0032835648148148147</v>
      </c>
      <c r="P85" s="99" t="s">
        <v>731</v>
      </c>
      <c r="Q85" s="99">
        <v>2</v>
      </c>
      <c r="R85" s="103"/>
      <c r="S85" s="79">
        <v>1</v>
      </c>
      <c r="T85">
        <v>1</v>
      </c>
    </row>
    <row r="86" spans="1:20" ht="12.75">
      <c r="A86" s="80">
        <v>79</v>
      </c>
      <c r="B86" s="81">
        <v>44</v>
      </c>
      <c r="C86" s="82" t="s">
        <v>806</v>
      </c>
      <c r="D86" s="83" t="s">
        <v>3765</v>
      </c>
      <c r="E86" s="84">
        <v>1949</v>
      </c>
      <c r="F86" s="84" t="s">
        <v>390</v>
      </c>
      <c r="G86" s="85" t="s">
        <v>807</v>
      </c>
      <c r="H86" s="84" t="s">
        <v>532</v>
      </c>
      <c r="I86" s="82" t="s">
        <v>3829</v>
      </c>
      <c r="J86" s="82" t="s">
        <v>808</v>
      </c>
      <c r="K86" s="86" t="s">
        <v>809</v>
      </c>
      <c r="L86" s="82" t="s">
        <v>3829</v>
      </c>
      <c r="M86" s="84" t="s">
        <v>397</v>
      </c>
      <c r="N86" s="87">
        <v>0.032858796296296296</v>
      </c>
      <c r="O86" s="87">
        <f t="shared" si="2"/>
        <v>0.0032858796296296295</v>
      </c>
      <c r="P86" s="84" t="s">
        <v>473</v>
      </c>
      <c r="Q86" s="88">
        <v>11</v>
      </c>
      <c r="R86" s="89"/>
      <c r="S86" s="79">
        <v>1</v>
      </c>
      <c r="T86">
        <v>1</v>
      </c>
    </row>
    <row r="87" spans="1:20" ht="12.75">
      <c r="A87" s="80">
        <v>80</v>
      </c>
      <c r="B87" s="81">
        <v>97</v>
      </c>
      <c r="C87" s="82" t="s">
        <v>987</v>
      </c>
      <c r="D87" s="83" t="s">
        <v>85</v>
      </c>
      <c r="E87" s="84">
        <v>1972</v>
      </c>
      <c r="F87" s="84" t="s">
        <v>390</v>
      </c>
      <c r="G87" s="85">
        <v>1972</v>
      </c>
      <c r="H87" s="84" t="s">
        <v>988</v>
      </c>
      <c r="I87" s="82" t="s">
        <v>3801</v>
      </c>
      <c r="J87" s="82"/>
      <c r="K87" s="86"/>
      <c r="L87" s="82" t="s">
        <v>929</v>
      </c>
      <c r="M87" s="84" t="s">
        <v>397</v>
      </c>
      <c r="N87" s="87">
        <v>0.03733796296296296</v>
      </c>
      <c r="O87" s="87">
        <f t="shared" si="2"/>
        <v>0.0037337962962962963</v>
      </c>
      <c r="P87" s="84" t="s">
        <v>432</v>
      </c>
      <c r="Q87" s="88">
        <v>24</v>
      </c>
      <c r="R87" s="89"/>
      <c r="S87" s="79">
        <v>1</v>
      </c>
      <c r="T87">
        <v>1</v>
      </c>
    </row>
    <row r="88" spans="1:20" ht="12.75">
      <c r="A88" s="95">
        <v>81</v>
      </c>
      <c r="B88" s="81">
        <v>138</v>
      </c>
      <c r="C88" s="82" t="s">
        <v>1036</v>
      </c>
      <c r="D88" s="83" t="s">
        <v>67</v>
      </c>
      <c r="E88" s="84">
        <v>1955</v>
      </c>
      <c r="F88" s="84" t="s">
        <v>390</v>
      </c>
      <c r="G88" s="85" t="s">
        <v>1037</v>
      </c>
      <c r="H88" s="84" t="s">
        <v>421</v>
      </c>
      <c r="I88" s="82" t="s">
        <v>97</v>
      </c>
      <c r="J88" s="82" t="s">
        <v>1038</v>
      </c>
      <c r="K88" s="86" t="s">
        <v>1039</v>
      </c>
      <c r="L88" s="82" t="s">
        <v>424</v>
      </c>
      <c r="M88" s="84" t="s">
        <v>397</v>
      </c>
      <c r="N88" s="87">
        <v>0.041365740740740745</v>
      </c>
      <c r="O88" s="87">
        <f t="shared" si="2"/>
        <v>0.004136574074074075</v>
      </c>
      <c r="P88" s="84" t="s">
        <v>473</v>
      </c>
      <c r="Q88" s="88">
        <v>21</v>
      </c>
      <c r="R88" s="89"/>
      <c r="S88" s="79">
        <v>1</v>
      </c>
      <c r="T88">
        <v>1</v>
      </c>
    </row>
    <row r="89" spans="1:20" ht="12.75">
      <c r="A89" s="80">
        <v>82</v>
      </c>
      <c r="B89" s="81">
        <v>106</v>
      </c>
      <c r="C89" s="82" t="s">
        <v>576</v>
      </c>
      <c r="D89" s="83" t="s">
        <v>8</v>
      </c>
      <c r="E89" s="84">
        <v>1961</v>
      </c>
      <c r="F89" s="84" t="s">
        <v>390</v>
      </c>
      <c r="G89" s="85">
        <v>1961</v>
      </c>
      <c r="H89" s="84" t="s">
        <v>577</v>
      </c>
      <c r="I89" s="82" t="s">
        <v>3801</v>
      </c>
      <c r="J89" s="82" t="s">
        <v>578</v>
      </c>
      <c r="K89" s="86" t="s">
        <v>579</v>
      </c>
      <c r="L89" s="82" t="s">
        <v>405</v>
      </c>
      <c r="M89" s="84" t="s">
        <v>397</v>
      </c>
      <c r="N89" s="87">
        <v>0.02767361111111111</v>
      </c>
      <c r="O89" s="87">
        <f t="shared" si="2"/>
        <v>0.002767361111111111</v>
      </c>
      <c r="P89" s="84" t="s">
        <v>425</v>
      </c>
      <c r="Q89" s="88">
        <v>8</v>
      </c>
      <c r="R89" s="89"/>
      <c r="S89" s="79">
        <v>1</v>
      </c>
      <c r="T89">
        <v>1</v>
      </c>
    </row>
    <row r="90" spans="1:20" ht="12.75">
      <c r="A90" s="80">
        <v>83</v>
      </c>
      <c r="B90" s="81">
        <v>136</v>
      </c>
      <c r="C90" s="82" t="s">
        <v>953</v>
      </c>
      <c r="D90" s="83" t="s">
        <v>954</v>
      </c>
      <c r="E90" s="84">
        <v>1945</v>
      </c>
      <c r="F90" s="84" t="s">
        <v>955</v>
      </c>
      <c r="G90" s="85" t="s">
        <v>956</v>
      </c>
      <c r="H90" s="84" t="s">
        <v>957</v>
      </c>
      <c r="I90" s="82" t="s">
        <v>958</v>
      </c>
      <c r="J90" s="82" t="s">
        <v>959</v>
      </c>
      <c r="K90" s="86">
        <v>1</v>
      </c>
      <c r="L90" s="82" t="s">
        <v>960</v>
      </c>
      <c r="M90" s="84" t="s">
        <v>397</v>
      </c>
      <c r="N90" s="87">
        <v>0.03539351851851852</v>
      </c>
      <c r="O90" s="87">
        <f t="shared" si="2"/>
        <v>0.0035393518518518517</v>
      </c>
      <c r="P90" s="84" t="s">
        <v>585</v>
      </c>
      <c r="Q90" s="88">
        <v>8</v>
      </c>
      <c r="R90" s="89"/>
      <c r="S90" s="79">
        <v>1</v>
      </c>
      <c r="T90">
        <v>1</v>
      </c>
    </row>
    <row r="91" spans="1:20" ht="12.75">
      <c r="A91" s="80">
        <v>84</v>
      </c>
      <c r="B91" s="81">
        <v>37</v>
      </c>
      <c r="C91" s="82" t="s">
        <v>548</v>
      </c>
      <c r="D91" s="83" t="s">
        <v>3857</v>
      </c>
      <c r="E91" s="84">
        <v>1975</v>
      </c>
      <c r="F91" s="84" t="s">
        <v>390</v>
      </c>
      <c r="G91" s="85" t="s">
        <v>549</v>
      </c>
      <c r="H91" s="84" t="s">
        <v>550</v>
      </c>
      <c r="I91" s="82" t="s">
        <v>520</v>
      </c>
      <c r="J91" s="82" t="s">
        <v>551</v>
      </c>
      <c r="K91" s="86">
        <v>22</v>
      </c>
      <c r="L91" s="82" t="s">
        <v>520</v>
      </c>
      <c r="M91" s="84" t="s">
        <v>397</v>
      </c>
      <c r="N91" s="87">
        <v>0.0271875</v>
      </c>
      <c r="O91" s="87">
        <f t="shared" si="2"/>
        <v>0.00271875</v>
      </c>
      <c r="P91" s="84" t="s">
        <v>432</v>
      </c>
      <c r="Q91" s="88">
        <v>6</v>
      </c>
      <c r="R91" s="89"/>
      <c r="S91" s="79">
        <v>1</v>
      </c>
      <c r="T91">
        <v>1</v>
      </c>
    </row>
    <row r="92" spans="1:20" ht="12.75">
      <c r="A92" s="80">
        <v>85</v>
      </c>
      <c r="B92" s="81">
        <v>102</v>
      </c>
      <c r="C92" s="82" t="s">
        <v>548</v>
      </c>
      <c r="D92" s="83" t="s">
        <v>3778</v>
      </c>
      <c r="E92" s="84">
        <v>1964</v>
      </c>
      <c r="F92" s="84" t="s">
        <v>390</v>
      </c>
      <c r="G92" s="85" t="s">
        <v>886</v>
      </c>
      <c r="H92" s="84" t="s">
        <v>813</v>
      </c>
      <c r="I92" s="82" t="s">
        <v>814</v>
      </c>
      <c r="J92" s="82" t="s">
        <v>887</v>
      </c>
      <c r="K92" s="86" t="s">
        <v>888</v>
      </c>
      <c r="L92" s="82" t="s">
        <v>889</v>
      </c>
      <c r="M92" s="84" t="s">
        <v>397</v>
      </c>
      <c r="N92" s="87">
        <v>0.0343287037037037</v>
      </c>
      <c r="O92" s="87">
        <f t="shared" si="2"/>
        <v>0.00343287037037037</v>
      </c>
      <c r="P92" s="84" t="s">
        <v>425</v>
      </c>
      <c r="Q92" s="88">
        <v>24</v>
      </c>
      <c r="R92" s="89"/>
      <c r="S92" s="79">
        <v>1</v>
      </c>
      <c r="T92">
        <v>1</v>
      </c>
    </row>
    <row r="93" spans="1:20" ht="12.75">
      <c r="A93" s="80">
        <v>86</v>
      </c>
      <c r="B93" s="81">
        <v>127</v>
      </c>
      <c r="C93" s="82" t="s">
        <v>671</v>
      </c>
      <c r="D93" s="83" t="s">
        <v>3733</v>
      </c>
      <c r="E93" s="84">
        <v>1977</v>
      </c>
      <c r="F93" s="84" t="s">
        <v>390</v>
      </c>
      <c r="G93" s="85" t="s">
        <v>672</v>
      </c>
      <c r="H93" s="84" t="s">
        <v>561</v>
      </c>
      <c r="I93" s="82" t="s">
        <v>489</v>
      </c>
      <c r="J93" s="82" t="s">
        <v>673</v>
      </c>
      <c r="K93" s="86" t="s">
        <v>674</v>
      </c>
      <c r="L93" s="82" t="s">
        <v>675</v>
      </c>
      <c r="M93" s="84" t="s">
        <v>397</v>
      </c>
      <c r="N93" s="87">
        <v>0.030567129629629628</v>
      </c>
      <c r="O93" s="87">
        <f t="shared" si="2"/>
        <v>0.003056712962962963</v>
      </c>
      <c r="P93" s="84" t="s">
        <v>398</v>
      </c>
      <c r="Q93" s="88">
        <v>15</v>
      </c>
      <c r="R93" s="89"/>
      <c r="S93" s="79">
        <v>1</v>
      </c>
      <c r="T93">
        <v>1</v>
      </c>
    </row>
    <row r="94" spans="1:20" ht="12.75">
      <c r="A94" s="80">
        <v>87</v>
      </c>
      <c r="B94" s="81">
        <v>137</v>
      </c>
      <c r="C94" s="82" t="s">
        <v>671</v>
      </c>
      <c r="D94" s="83" t="s">
        <v>3842</v>
      </c>
      <c r="E94" s="84">
        <v>1981</v>
      </c>
      <c r="F94" s="84" t="s">
        <v>390</v>
      </c>
      <c r="G94" s="85" t="s">
        <v>1060</v>
      </c>
      <c r="H94" s="84" t="s">
        <v>592</v>
      </c>
      <c r="I94" s="82" t="s">
        <v>71</v>
      </c>
      <c r="J94" s="82" t="s">
        <v>1061</v>
      </c>
      <c r="K94" s="86" t="s">
        <v>1062</v>
      </c>
      <c r="L94" s="82" t="s">
        <v>71</v>
      </c>
      <c r="M94" s="84" t="s">
        <v>1063</v>
      </c>
      <c r="N94" s="87">
        <v>0.044583333333333336</v>
      </c>
      <c r="O94" s="87">
        <f t="shared" si="2"/>
        <v>0.004458333333333333</v>
      </c>
      <c r="P94" s="84" t="s">
        <v>398</v>
      </c>
      <c r="Q94" s="88">
        <v>24</v>
      </c>
      <c r="R94" s="89">
        <v>10</v>
      </c>
      <c r="S94" s="79">
        <v>1</v>
      </c>
      <c r="T94">
        <v>1</v>
      </c>
    </row>
    <row r="95" spans="1:20" ht="12.75">
      <c r="A95" s="80">
        <v>88</v>
      </c>
      <c r="B95" s="81">
        <v>69</v>
      </c>
      <c r="C95" s="82" t="s">
        <v>419</v>
      </c>
      <c r="D95" s="83" t="s">
        <v>3842</v>
      </c>
      <c r="E95" s="84">
        <v>1960</v>
      </c>
      <c r="F95" s="84" t="s">
        <v>390</v>
      </c>
      <c r="G95" s="85" t="s">
        <v>420</v>
      </c>
      <c r="H95" s="84" t="s">
        <v>421</v>
      </c>
      <c r="I95" s="82" t="s">
        <v>97</v>
      </c>
      <c r="J95" s="82" t="s">
        <v>422</v>
      </c>
      <c r="K95" s="86" t="s">
        <v>423</v>
      </c>
      <c r="L95" s="82" t="s">
        <v>424</v>
      </c>
      <c r="M95" s="84" t="s">
        <v>397</v>
      </c>
      <c r="N95" s="87">
        <v>0.025185185185185185</v>
      </c>
      <c r="O95" s="87">
        <f t="shared" si="2"/>
        <v>0.0025185185185185185</v>
      </c>
      <c r="P95" s="84" t="s">
        <v>425</v>
      </c>
      <c r="Q95" s="88">
        <v>1</v>
      </c>
      <c r="R95" s="89"/>
      <c r="S95" s="79">
        <v>1</v>
      </c>
      <c r="T95">
        <v>1</v>
      </c>
    </row>
    <row r="96" spans="1:20" ht="12.75">
      <c r="A96" s="80">
        <v>89</v>
      </c>
      <c r="B96" s="81">
        <v>89</v>
      </c>
      <c r="C96" s="82" t="s">
        <v>1019</v>
      </c>
      <c r="D96" s="83" t="s">
        <v>1020</v>
      </c>
      <c r="E96" s="84">
        <v>1975</v>
      </c>
      <c r="F96" s="84" t="s">
        <v>390</v>
      </c>
      <c r="G96" s="85" t="s">
        <v>1021</v>
      </c>
      <c r="H96" s="84" t="s">
        <v>1022</v>
      </c>
      <c r="I96" s="82" t="s">
        <v>1023</v>
      </c>
      <c r="J96" s="82" t="s">
        <v>1024</v>
      </c>
      <c r="K96" s="86" t="s">
        <v>1025</v>
      </c>
      <c r="L96" s="82" t="s">
        <v>1026</v>
      </c>
      <c r="M96" s="84" t="s">
        <v>397</v>
      </c>
      <c r="N96" s="87">
        <v>0.040393518518518516</v>
      </c>
      <c r="O96" s="87">
        <f t="shared" si="2"/>
        <v>0.004039351851851851</v>
      </c>
      <c r="P96" s="84" t="s">
        <v>432</v>
      </c>
      <c r="Q96" s="88">
        <v>26</v>
      </c>
      <c r="R96" s="89"/>
      <c r="S96" s="79">
        <v>1</v>
      </c>
      <c r="T96">
        <v>1</v>
      </c>
    </row>
    <row r="97" spans="1:20" ht="12.75">
      <c r="A97" s="80">
        <v>90</v>
      </c>
      <c r="B97" s="81">
        <v>66</v>
      </c>
      <c r="C97" s="82" t="s">
        <v>718</v>
      </c>
      <c r="D97" s="83" t="s">
        <v>104</v>
      </c>
      <c r="E97" s="84">
        <v>1959</v>
      </c>
      <c r="F97" s="84" t="s">
        <v>390</v>
      </c>
      <c r="G97" s="85" t="s">
        <v>719</v>
      </c>
      <c r="H97" s="84" t="s">
        <v>720</v>
      </c>
      <c r="I97" s="82" t="s">
        <v>3801</v>
      </c>
      <c r="J97" s="82" t="s">
        <v>721</v>
      </c>
      <c r="K97" s="86" t="s">
        <v>722</v>
      </c>
      <c r="L97" s="82" t="s">
        <v>431</v>
      </c>
      <c r="M97" s="84" t="s">
        <v>397</v>
      </c>
      <c r="N97" s="87">
        <v>0.031145833333333334</v>
      </c>
      <c r="O97" s="87">
        <f t="shared" si="2"/>
        <v>0.0031145833333333334</v>
      </c>
      <c r="P97" s="84" t="s">
        <v>425</v>
      </c>
      <c r="Q97" s="88">
        <v>15</v>
      </c>
      <c r="R97" s="89"/>
      <c r="S97" s="79">
        <v>1</v>
      </c>
      <c r="T97">
        <v>1</v>
      </c>
    </row>
    <row r="98" spans="1:20" ht="12.75">
      <c r="A98" s="80">
        <v>91</v>
      </c>
      <c r="B98" s="81">
        <v>134</v>
      </c>
      <c r="C98" s="82" t="s">
        <v>474</v>
      </c>
      <c r="D98" s="83" t="s">
        <v>3778</v>
      </c>
      <c r="E98" s="84">
        <v>1982</v>
      </c>
      <c r="F98" s="84" t="s">
        <v>390</v>
      </c>
      <c r="G98" s="85" t="s">
        <v>475</v>
      </c>
      <c r="H98" s="84" t="s">
        <v>476</v>
      </c>
      <c r="I98" s="82" t="s">
        <v>3758</v>
      </c>
      <c r="J98" s="82" t="s">
        <v>477</v>
      </c>
      <c r="K98" s="86" t="s">
        <v>478</v>
      </c>
      <c r="L98" s="82" t="s">
        <v>479</v>
      </c>
      <c r="M98" s="84" t="s">
        <v>397</v>
      </c>
      <c r="N98" s="87">
        <v>0.02631944444444444</v>
      </c>
      <c r="O98" s="87">
        <f t="shared" si="2"/>
        <v>0.002631944444444444</v>
      </c>
      <c r="P98" s="84" t="s">
        <v>398</v>
      </c>
      <c r="Q98" s="88">
        <v>6</v>
      </c>
      <c r="R98" s="89"/>
      <c r="S98" s="90">
        <v>1</v>
      </c>
      <c r="T98">
        <v>1</v>
      </c>
    </row>
    <row r="99" spans="1:20" ht="12.75">
      <c r="A99" s="80">
        <v>92</v>
      </c>
      <c r="B99" s="81">
        <v>108</v>
      </c>
      <c r="C99" s="82" t="s">
        <v>586</v>
      </c>
      <c r="D99" s="83" t="s">
        <v>41</v>
      </c>
      <c r="E99" s="84">
        <v>1951</v>
      </c>
      <c r="F99" s="84" t="s">
        <v>390</v>
      </c>
      <c r="G99" s="85" t="s">
        <v>587</v>
      </c>
      <c r="H99" s="84" t="s">
        <v>555</v>
      </c>
      <c r="I99" s="82" t="s">
        <v>455</v>
      </c>
      <c r="J99" s="82" t="s">
        <v>588</v>
      </c>
      <c r="K99" s="86" t="s">
        <v>589</v>
      </c>
      <c r="L99" s="82" t="s">
        <v>455</v>
      </c>
      <c r="M99" s="84" t="s">
        <v>397</v>
      </c>
      <c r="N99" s="87">
        <v>0.02773148148148148</v>
      </c>
      <c r="O99" s="87">
        <f t="shared" si="2"/>
        <v>0.002773148148148148</v>
      </c>
      <c r="P99" s="84" t="s">
        <v>473</v>
      </c>
      <c r="Q99" s="88">
        <v>3</v>
      </c>
      <c r="R99" s="89"/>
      <c r="S99" s="90">
        <v>1</v>
      </c>
      <c r="T99">
        <v>1</v>
      </c>
    </row>
    <row r="100" spans="1:20" ht="12.75">
      <c r="A100" s="80">
        <v>93</v>
      </c>
      <c r="B100" s="81">
        <v>82</v>
      </c>
      <c r="C100" s="82" t="s">
        <v>1057</v>
      </c>
      <c r="D100" s="83" t="s">
        <v>125</v>
      </c>
      <c r="E100" s="84">
        <v>1939</v>
      </c>
      <c r="F100" s="84" t="s">
        <v>390</v>
      </c>
      <c r="G100" s="85" t="s">
        <v>1058</v>
      </c>
      <c r="H100" s="84" t="s">
        <v>421</v>
      </c>
      <c r="I100" s="82" t="s">
        <v>97</v>
      </c>
      <c r="J100" s="82" t="s">
        <v>1059</v>
      </c>
      <c r="K100" s="86"/>
      <c r="L100" s="107" t="s">
        <v>208</v>
      </c>
      <c r="M100" s="84" t="s">
        <v>397</v>
      </c>
      <c r="N100" s="87">
        <v>0.04241898148148148</v>
      </c>
      <c r="O100" s="87">
        <f t="shared" si="2"/>
        <v>0.004241898148148148</v>
      </c>
      <c r="P100" s="84" t="s">
        <v>585</v>
      </c>
      <c r="Q100" s="88">
        <v>13</v>
      </c>
      <c r="R100" s="89"/>
      <c r="S100" s="79">
        <v>1</v>
      </c>
      <c r="T100">
        <v>1</v>
      </c>
    </row>
    <row r="101" spans="1:20" ht="12.75">
      <c r="A101" s="80">
        <v>94</v>
      </c>
      <c r="B101" s="81">
        <v>83</v>
      </c>
      <c r="C101" s="82" t="s">
        <v>1012</v>
      </c>
      <c r="D101" s="83" t="s">
        <v>3781</v>
      </c>
      <c r="E101" s="84">
        <v>1936</v>
      </c>
      <c r="F101" s="84" t="s">
        <v>390</v>
      </c>
      <c r="G101" s="85" t="s">
        <v>1013</v>
      </c>
      <c r="H101" s="84" t="s">
        <v>428</v>
      </c>
      <c r="I101" s="82" t="s">
        <v>3801</v>
      </c>
      <c r="J101" s="82" t="s">
        <v>415</v>
      </c>
      <c r="K101" s="86" t="s">
        <v>1014</v>
      </c>
      <c r="L101" s="82" t="s">
        <v>929</v>
      </c>
      <c r="M101" s="84" t="s">
        <v>397</v>
      </c>
      <c r="N101" s="87">
        <v>0.03988425925925926</v>
      </c>
      <c r="O101" s="87">
        <f t="shared" si="2"/>
        <v>0.003988425925925926</v>
      </c>
      <c r="P101" s="84" t="s">
        <v>585</v>
      </c>
      <c r="Q101" s="88">
        <v>11</v>
      </c>
      <c r="R101" s="89"/>
      <c r="S101" s="79">
        <v>1</v>
      </c>
      <c r="T101">
        <v>1</v>
      </c>
    </row>
    <row r="102" spans="1:20" ht="12.75">
      <c r="A102" s="80">
        <v>95</v>
      </c>
      <c r="B102" s="81">
        <v>133</v>
      </c>
      <c r="C102" s="82" t="s">
        <v>836</v>
      </c>
      <c r="D102" s="83" t="s">
        <v>3832</v>
      </c>
      <c r="E102" s="84">
        <v>1986</v>
      </c>
      <c r="F102" s="84" t="s">
        <v>390</v>
      </c>
      <c r="G102" s="85" t="s">
        <v>837</v>
      </c>
      <c r="H102" s="84" t="s">
        <v>838</v>
      </c>
      <c r="I102" s="82" t="s">
        <v>839</v>
      </c>
      <c r="J102" s="82" t="s">
        <v>840</v>
      </c>
      <c r="K102" s="86">
        <v>214</v>
      </c>
      <c r="L102" s="82" t="s">
        <v>405</v>
      </c>
      <c r="M102" s="84" t="s">
        <v>397</v>
      </c>
      <c r="N102" s="87">
        <v>0.033240740740740744</v>
      </c>
      <c r="O102" s="87">
        <f t="shared" si="2"/>
        <v>0.0033240740740740743</v>
      </c>
      <c r="P102" s="84" t="s">
        <v>398</v>
      </c>
      <c r="Q102" s="88">
        <v>18</v>
      </c>
      <c r="R102" s="89"/>
      <c r="S102" s="79">
        <v>1</v>
      </c>
      <c r="T102">
        <v>1</v>
      </c>
    </row>
    <row r="103" spans="1:20" ht="12.75">
      <c r="A103" s="80">
        <v>96</v>
      </c>
      <c r="B103" s="96">
        <v>28</v>
      </c>
      <c r="C103" s="97" t="s">
        <v>729</v>
      </c>
      <c r="D103" s="98" t="s">
        <v>224</v>
      </c>
      <c r="E103" s="99">
        <v>1987</v>
      </c>
      <c r="F103" s="99" t="s">
        <v>390</v>
      </c>
      <c r="G103" s="100">
        <v>1987</v>
      </c>
      <c r="H103" s="99" t="s">
        <v>401</v>
      </c>
      <c r="I103" s="97" t="s">
        <v>3795</v>
      </c>
      <c r="J103" s="97"/>
      <c r="K103" s="101"/>
      <c r="L103" s="97" t="s">
        <v>730</v>
      </c>
      <c r="M103" s="99" t="s">
        <v>397</v>
      </c>
      <c r="N103" s="102">
        <v>0.031157407407407408</v>
      </c>
      <c r="O103" s="102">
        <f t="shared" si="2"/>
        <v>0.003115740740740741</v>
      </c>
      <c r="P103" s="99" t="s">
        <v>731</v>
      </c>
      <c r="Q103" s="99">
        <v>1</v>
      </c>
      <c r="R103" s="103"/>
      <c r="S103" s="79">
        <v>1</v>
      </c>
      <c r="T103" s="93">
        <v>1</v>
      </c>
    </row>
    <row r="104" spans="1:20" ht="12.75">
      <c r="A104" s="80">
        <v>97</v>
      </c>
      <c r="B104" s="81">
        <v>60</v>
      </c>
      <c r="C104" s="82" t="s">
        <v>851</v>
      </c>
      <c r="D104" s="83" t="s">
        <v>3765</v>
      </c>
      <c r="E104" s="84">
        <v>1958</v>
      </c>
      <c r="F104" s="84" t="s">
        <v>390</v>
      </c>
      <c r="G104" s="85" t="s">
        <v>852</v>
      </c>
      <c r="H104" s="84" t="s">
        <v>624</v>
      </c>
      <c r="I104" s="82" t="s">
        <v>3810</v>
      </c>
      <c r="J104" s="82" t="s">
        <v>625</v>
      </c>
      <c r="K104" s="86" t="s">
        <v>853</v>
      </c>
      <c r="L104" s="82" t="s">
        <v>627</v>
      </c>
      <c r="M104" s="84" t="s">
        <v>397</v>
      </c>
      <c r="N104" s="87">
        <v>0.033310185185185186</v>
      </c>
      <c r="O104" s="87">
        <f aca="true" t="shared" si="3" ref="O104:O135">N104/$O$1</f>
        <v>0.0033310185185185187</v>
      </c>
      <c r="P104" s="84" t="s">
        <v>425</v>
      </c>
      <c r="Q104" s="88">
        <v>23</v>
      </c>
      <c r="R104" s="89"/>
      <c r="S104" s="79">
        <v>1</v>
      </c>
      <c r="T104">
        <v>1</v>
      </c>
    </row>
    <row r="105" spans="1:20" ht="12.75">
      <c r="A105" s="80">
        <v>98</v>
      </c>
      <c r="B105" s="81">
        <v>49</v>
      </c>
      <c r="C105" s="82" t="s">
        <v>948</v>
      </c>
      <c r="D105" s="83" t="s">
        <v>57</v>
      </c>
      <c r="E105" s="84">
        <v>1941</v>
      </c>
      <c r="F105" s="84" t="s">
        <v>390</v>
      </c>
      <c r="G105" s="85" t="s">
        <v>949</v>
      </c>
      <c r="H105" s="84" t="s">
        <v>950</v>
      </c>
      <c r="I105" s="82" t="s">
        <v>3825</v>
      </c>
      <c r="J105" s="82" t="s">
        <v>625</v>
      </c>
      <c r="K105" s="86" t="s">
        <v>951</v>
      </c>
      <c r="L105" s="82" t="s">
        <v>952</v>
      </c>
      <c r="M105" s="84" t="s">
        <v>397</v>
      </c>
      <c r="N105" s="87">
        <v>0.03533564814814815</v>
      </c>
      <c r="O105" s="87">
        <f t="shared" si="3"/>
        <v>0.003533564814814815</v>
      </c>
      <c r="P105" s="84" t="s">
        <v>585</v>
      </c>
      <c r="Q105" s="88">
        <v>7</v>
      </c>
      <c r="R105" s="89"/>
      <c r="S105" s="79">
        <v>1</v>
      </c>
      <c r="T105">
        <v>1</v>
      </c>
    </row>
    <row r="106" spans="1:20" ht="12.75">
      <c r="A106" s="80">
        <v>99</v>
      </c>
      <c r="B106" s="81">
        <v>2</v>
      </c>
      <c r="C106" s="82" t="s">
        <v>1050</v>
      </c>
      <c r="D106" s="83" t="s">
        <v>41</v>
      </c>
      <c r="E106" s="84">
        <v>1946</v>
      </c>
      <c r="F106" s="84" t="s">
        <v>390</v>
      </c>
      <c r="G106" s="85" t="s">
        <v>1051</v>
      </c>
      <c r="H106" s="84" t="s">
        <v>401</v>
      </c>
      <c r="I106" s="82" t="s">
        <v>3795</v>
      </c>
      <c r="J106" s="82" t="s">
        <v>1052</v>
      </c>
      <c r="K106" s="86">
        <v>8</v>
      </c>
      <c r="L106" s="82" t="s">
        <v>3795</v>
      </c>
      <c r="M106" s="84" t="s">
        <v>397</v>
      </c>
      <c r="N106" s="87">
        <v>0.04217592592592592</v>
      </c>
      <c r="O106" s="87">
        <f t="shared" si="3"/>
        <v>0.004217592592592592</v>
      </c>
      <c r="P106" s="84" t="s">
        <v>585</v>
      </c>
      <c r="Q106" s="88">
        <v>12</v>
      </c>
      <c r="R106" s="89"/>
      <c r="S106" s="79">
        <v>1</v>
      </c>
      <c r="T106">
        <v>1</v>
      </c>
    </row>
    <row r="107" spans="1:20" ht="12.75">
      <c r="A107" s="95">
        <v>100</v>
      </c>
      <c r="B107" s="81">
        <v>96</v>
      </c>
      <c r="C107" s="82" t="s">
        <v>580</v>
      </c>
      <c r="D107" s="83" t="s">
        <v>41</v>
      </c>
      <c r="E107" s="84">
        <v>1946</v>
      </c>
      <c r="F107" s="84" t="s">
        <v>390</v>
      </c>
      <c r="G107" s="85" t="s">
        <v>581</v>
      </c>
      <c r="H107" s="84" t="s">
        <v>582</v>
      </c>
      <c r="I107" s="82" t="s">
        <v>13</v>
      </c>
      <c r="J107" s="82" t="s">
        <v>583</v>
      </c>
      <c r="K107" s="86" t="s">
        <v>584</v>
      </c>
      <c r="L107" s="82" t="s">
        <v>485</v>
      </c>
      <c r="M107" s="84" t="s">
        <v>397</v>
      </c>
      <c r="N107" s="87">
        <v>0.02770833333333333</v>
      </c>
      <c r="O107" s="87">
        <f t="shared" si="3"/>
        <v>0.002770833333333333</v>
      </c>
      <c r="P107" s="84" t="s">
        <v>585</v>
      </c>
      <c r="Q107" s="88">
        <v>1</v>
      </c>
      <c r="R107" s="89"/>
      <c r="S107" s="79">
        <v>1</v>
      </c>
      <c r="T107">
        <v>1</v>
      </c>
    </row>
    <row r="108" spans="1:20" ht="12.75">
      <c r="A108" s="80">
        <v>101</v>
      </c>
      <c r="B108" s="81">
        <v>30</v>
      </c>
      <c r="C108" s="82" t="s">
        <v>732</v>
      </c>
      <c r="D108" s="83" t="s">
        <v>3774</v>
      </c>
      <c r="E108" s="84">
        <v>1983</v>
      </c>
      <c r="F108" s="84" t="s">
        <v>390</v>
      </c>
      <c r="G108" s="85">
        <v>1983</v>
      </c>
      <c r="H108" s="84" t="s">
        <v>401</v>
      </c>
      <c r="I108" s="82" t="s">
        <v>3795</v>
      </c>
      <c r="J108" s="82" t="s">
        <v>610</v>
      </c>
      <c r="K108" s="86" t="s">
        <v>733</v>
      </c>
      <c r="L108" s="82" t="s">
        <v>405</v>
      </c>
      <c r="M108" s="84" t="s">
        <v>397</v>
      </c>
      <c r="N108" s="104">
        <v>0.03116898148148148</v>
      </c>
      <c r="O108" s="87">
        <f t="shared" si="3"/>
        <v>0.003116898148148148</v>
      </c>
      <c r="P108" s="84" t="s">
        <v>398</v>
      </c>
      <c r="Q108" s="88">
        <v>16</v>
      </c>
      <c r="R108" s="89"/>
      <c r="S108" s="79">
        <v>1</v>
      </c>
      <c r="T108">
        <v>1</v>
      </c>
    </row>
    <row r="109" spans="1:20" ht="12.75">
      <c r="A109" s="80">
        <v>102</v>
      </c>
      <c r="B109" s="81">
        <v>31</v>
      </c>
      <c r="C109" s="82" t="s">
        <v>732</v>
      </c>
      <c r="D109" s="83" t="s">
        <v>3836</v>
      </c>
      <c r="E109" s="84">
        <v>1960</v>
      </c>
      <c r="F109" s="84" t="s">
        <v>390</v>
      </c>
      <c r="G109" s="85" t="s">
        <v>738</v>
      </c>
      <c r="H109" s="84" t="s">
        <v>401</v>
      </c>
      <c r="I109" s="82" t="s">
        <v>3795</v>
      </c>
      <c r="J109" s="82" t="s">
        <v>610</v>
      </c>
      <c r="K109" s="86" t="s">
        <v>733</v>
      </c>
      <c r="L109" s="82" t="s">
        <v>405</v>
      </c>
      <c r="M109" s="84" t="s">
        <v>397</v>
      </c>
      <c r="N109" s="87">
        <v>0.03131944444444445</v>
      </c>
      <c r="O109" s="87">
        <f t="shared" si="3"/>
        <v>0.003131944444444445</v>
      </c>
      <c r="P109" s="84" t="s">
        <v>425</v>
      </c>
      <c r="Q109" s="88">
        <v>17</v>
      </c>
      <c r="R109" s="89"/>
      <c r="S109" s="79">
        <v>1</v>
      </c>
      <c r="T109">
        <v>1</v>
      </c>
    </row>
    <row r="110" spans="1:20" ht="12.75">
      <c r="A110" s="80">
        <v>103</v>
      </c>
      <c r="B110" s="81">
        <v>29</v>
      </c>
      <c r="C110" s="82" t="s">
        <v>732</v>
      </c>
      <c r="D110" s="83" t="s">
        <v>314</v>
      </c>
      <c r="E110" s="84">
        <v>1968</v>
      </c>
      <c r="F110" s="84" t="s">
        <v>390</v>
      </c>
      <c r="G110" s="85" t="s">
        <v>975</v>
      </c>
      <c r="H110" s="84" t="s">
        <v>976</v>
      </c>
      <c r="I110" s="82" t="s">
        <v>977</v>
      </c>
      <c r="J110" s="82" t="s">
        <v>978</v>
      </c>
      <c r="K110" s="86">
        <v>18</v>
      </c>
      <c r="L110" s="82" t="s">
        <v>405</v>
      </c>
      <c r="M110" s="84" t="s">
        <v>397</v>
      </c>
      <c r="N110" s="87">
        <v>0.03674768518518518</v>
      </c>
      <c r="O110" s="87">
        <f t="shared" si="3"/>
        <v>0.003674768518518518</v>
      </c>
      <c r="P110" s="84" t="s">
        <v>432</v>
      </c>
      <c r="Q110" s="88">
        <v>23</v>
      </c>
      <c r="R110" s="89"/>
      <c r="S110" s="79">
        <v>1</v>
      </c>
      <c r="T110">
        <v>1</v>
      </c>
    </row>
    <row r="111" spans="1:20" ht="12.75">
      <c r="A111" s="80">
        <v>104</v>
      </c>
      <c r="B111" s="81">
        <v>21</v>
      </c>
      <c r="C111" s="82" t="s">
        <v>1027</v>
      </c>
      <c r="D111" s="83" t="s">
        <v>3818</v>
      </c>
      <c r="E111" s="84">
        <v>1976</v>
      </c>
      <c r="F111" s="84" t="s">
        <v>390</v>
      </c>
      <c r="G111" s="85" t="s">
        <v>1028</v>
      </c>
      <c r="H111" s="84" t="s">
        <v>604</v>
      </c>
      <c r="I111" s="82" t="s">
        <v>450</v>
      </c>
      <c r="J111" s="82" t="s">
        <v>1029</v>
      </c>
      <c r="K111" s="86">
        <v>40</v>
      </c>
      <c r="L111" s="82" t="s">
        <v>607</v>
      </c>
      <c r="M111" s="84" t="s">
        <v>397</v>
      </c>
      <c r="N111" s="104">
        <v>0.040775462962962965</v>
      </c>
      <c r="O111" s="87">
        <f t="shared" si="3"/>
        <v>0.004077546296296296</v>
      </c>
      <c r="P111" s="84" t="s">
        <v>432</v>
      </c>
      <c r="Q111" s="88">
        <v>27</v>
      </c>
      <c r="R111" s="89"/>
      <c r="S111" s="79">
        <v>1</v>
      </c>
      <c r="T111">
        <v>1</v>
      </c>
    </row>
    <row r="112" spans="1:20" ht="12.75">
      <c r="A112" s="80">
        <v>105</v>
      </c>
      <c r="B112" s="81">
        <v>143</v>
      </c>
      <c r="C112" s="82" t="s">
        <v>569</v>
      </c>
      <c r="D112" s="83" t="s">
        <v>3852</v>
      </c>
      <c r="E112" s="84">
        <v>1986</v>
      </c>
      <c r="F112" s="84" t="s">
        <v>390</v>
      </c>
      <c r="G112" s="85" t="s">
        <v>570</v>
      </c>
      <c r="H112" s="84" t="s">
        <v>571</v>
      </c>
      <c r="I112" s="82" t="s">
        <v>572</v>
      </c>
      <c r="J112" s="82" t="s">
        <v>573</v>
      </c>
      <c r="K112" s="86" t="s">
        <v>574</v>
      </c>
      <c r="L112" s="82" t="s">
        <v>575</v>
      </c>
      <c r="M112" s="84" t="s">
        <v>397</v>
      </c>
      <c r="N112" s="87">
        <v>0.027627314814814813</v>
      </c>
      <c r="O112" s="87">
        <f t="shared" si="3"/>
        <v>0.0027627314814814815</v>
      </c>
      <c r="P112" s="84" t="s">
        <v>398</v>
      </c>
      <c r="Q112" s="88">
        <v>10</v>
      </c>
      <c r="R112" s="89"/>
      <c r="S112" s="79">
        <v>1</v>
      </c>
      <c r="T112">
        <v>1</v>
      </c>
    </row>
    <row r="113" spans="1:20" ht="12.75">
      <c r="A113" s="80">
        <v>106</v>
      </c>
      <c r="B113" s="81">
        <v>101</v>
      </c>
      <c r="C113" s="82" t="s">
        <v>569</v>
      </c>
      <c r="D113" s="83" t="s">
        <v>970</v>
      </c>
      <c r="E113" s="84">
        <v>1941</v>
      </c>
      <c r="F113" s="84" t="s">
        <v>390</v>
      </c>
      <c r="G113" s="85" t="s">
        <v>971</v>
      </c>
      <c r="H113" s="84" t="s">
        <v>813</v>
      </c>
      <c r="I113" s="82" t="s">
        <v>814</v>
      </c>
      <c r="J113" s="82" t="s">
        <v>972</v>
      </c>
      <c r="K113" s="86" t="s">
        <v>973</v>
      </c>
      <c r="L113" s="82" t="s">
        <v>974</v>
      </c>
      <c r="M113" s="84" t="s">
        <v>397</v>
      </c>
      <c r="N113" s="87">
        <v>0.036458333333333336</v>
      </c>
      <c r="O113" s="87">
        <f t="shared" si="3"/>
        <v>0.0036458333333333334</v>
      </c>
      <c r="P113" s="84" t="s">
        <v>585</v>
      </c>
      <c r="Q113" s="88">
        <v>9</v>
      </c>
      <c r="R113" s="89"/>
      <c r="S113" s="79">
        <v>1</v>
      </c>
      <c r="T113">
        <v>1</v>
      </c>
    </row>
    <row r="114" spans="1:20" ht="12.75">
      <c r="A114" s="80">
        <v>107</v>
      </c>
      <c r="B114" s="81">
        <v>12</v>
      </c>
      <c r="C114" s="82" t="s">
        <v>596</v>
      </c>
      <c r="D114" s="83" t="s">
        <v>113</v>
      </c>
      <c r="E114" s="84">
        <v>1981</v>
      </c>
      <c r="F114" s="84" t="s">
        <v>390</v>
      </c>
      <c r="G114" s="85" t="s">
        <v>597</v>
      </c>
      <c r="H114" s="84"/>
      <c r="I114" s="82" t="s">
        <v>441</v>
      </c>
      <c r="J114" s="82"/>
      <c r="K114" s="86"/>
      <c r="L114" s="82" t="s">
        <v>442</v>
      </c>
      <c r="M114" s="84" t="s">
        <v>397</v>
      </c>
      <c r="N114" s="87">
        <v>0.027974537037037034</v>
      </c>
      <c r="O114" s="87">
        <f t="shared" si="3"/>
        <v>0.0027974537037037035</v>
      </c>
      <c r="P114" s="84" t="s">
        <v>398</v>
      </c>
      <c r="Q114" s="88">
        <v>12</v>
      </c>
      <c r="R114" s="89"/>
      <c r="S114" s="79">
        <v>1</v>
      </c>
      <c r="T114">
        <v>1</v>
      </c>
    </row>
    <row r="115" spans="1:20" ht="12.75">
      <c r="A115" s="80">
        <v>108</v>
      </c>
      <c r="B115" s="81">
        <v>71</v>
      </c>
      <c r="C115" s="82" t="s">
        <v>389</v>
      </c>
      <c r="D115" s="83" t="s">
        <v>3718</v>
      </c>
      <c r="E115" s="84">
        <v>1977</v>
      </c>
      <c r="F115" s="84" t="s">
        <v>390</v>
      </c>
      <c r="G115" s="85" t="s">
        <v>391</v>
      </c>
      <c r="H115" s="84" t="s">
        <v>392</v>
      </c>
      <c r="I115" s="82" t="s">
        <v>393</v>
      </c>
      <c r="J115" s="82" t="s">
        <v>394</v>
      </c>
      <c r="K115" s="86" t="s">
        <v>395</v>
      </c>
      <c r="L115" s="82" t="s">
        <v>396</v>
      </c>
      <c r="M115" s="84" t="s">
        <v>397</v>
      </c>
      <c r="N115" s="87">
        <v>0.02369212962962963</v>
      </c>
      <c r="O115" s="87">
        <f t="shared" si="3"/>
        <v>0.0023692129629629627</v>
      </c>
      <c r="P115" s="84" t="s">
        <v>398</v>
      </c>
      <c r="Q115" s="88">
        <v>1</v>
      </c>
      <c r="R115" s="89"/>
      <c r="S115" s="79">
        <v>1</v>
      </c>
      <c r="T115">
        <v>1</v>
      </c>
    </row>
    <row r="116" spans="1:20" ht="12.75">
      <c r="A116" s="80">
        <v>109</v>
      </c>
      <c r="B116" s="96">
        <v>6</v>
      </c>
      <c r="C116" s="97" t="s">
        <v>389</v>
      </c>
      <c r="D116" s="98" t="s">
        <v>1064</v>
      </c>
      <c r="E116" s="99">
        <v>1969</v>
      </c>
      <c r="F116" s="99" t="s">
        <v>390</v>
      </c>
      <c r="G116" s="100" t="s">
        <v>1065</v>
      </c>
      <c r="H116" s="99" t="s">
        <v>1066</v>
      </c>
      <c r="I116" s="97" t="s">
        <v>1067</v>
      </c>
      <c r="J116" s="97" t="s">
        <v>1068</v>
      </c>
      <c r="K116" s="101" t="s">
        <v>1069</v>
      </c>
      <c r="L116" s="97" t="s">
        <v>523</v>
      </c>
      <c r="M116" s="99" t="s">
        <v>397</v>
      </c>
      <c r="N116" s="102">
        <v>0.04547453703703704</v>
      </c>
      <c r="O116" s="102">
        <f t="shared" si="3"/>
        <v>0.004547453703703705</v>
      </c>
      <c r="P116" s="99" t="s">
        <v>994</v>
      </c>
      <c r="Q116" s="99">
        <v>3</v>
      </c>
      <c r="R116" s="103"/>
      <c r="S116" s="79">
        <v>1</v>
      </c>
      <c r="T116">
        <v>1</v>
      </c>
    </row>
    <row r="117" spans="1:20" ht="12.75">
      <c r="A117" s="80">
        <v>110</v>
      </c>
      <c r="B117" s="81">
        <v>68</v>
      </c>
      <c r="C117" s="82" t="s">
        <v>426</v>
      </c>
      <c r="D117" s="83" t="s">
        <v>3778</v>
      </c>
      <c r="E117" s="84">
        <v>1972</v>
      </c>
      <c r="F117" s="84" t="s">
        <v>390</v>
      </c>
      <c r="G117" s="85" t="s">
        <v>427</v>
      </c>
      <c r="H117" s="84" t="s">
        <v>428</v>
      </c>
      <c r="I117" s="82" t="s">
        <v>3801</v>
      </c>
      <c r="J117" s="82" t="s">
        <v>429</v>
      </c>
      <c r="K117" s="86" t="s">
        <v>430</v>
      </c>
      <c r="L117" s="82" t="s">
        <v>431</v>
      </c>
      <c r="M117" s="84" t="s">
        <v>397</v>
      </c>
      <c r="N117" s="87">
        <v>0.02560185185185185</v>
      </c>
      <c r="O117" s="87">
        <f t="shared" si="3"/>
        <v>0.0025601851851851853</v>
      </c>
      <c r="P117" s="84" t="s">
        <v>432</v>
      </c>
      <c r="Q117" s="88">
        <v>1</v>
      </c>
      <c r="R117" s="89"/>
      <c r="S117" s="79">
        <v>1</v>
      </c>
      <c r="T117">
        <v>1</v>
      </c>
    </row>
    <row r="118" spans="1:20" ht="12.75">
      <c r="A118" s="80">
        <v>111</v>
      </c>
      <c r="B118" s="81">
        <v>88</v>
      </c>
      <c r="C118" s="82" t="s">
        <v>463</v>
      </c>
      <c r="D118" s="83" t="s">
        <v>16</v>
      </c>
      <c r="E118" s="84">
        <v>1980</v>
      </c>
      <c r="F118" s="84" t="s">
        <v>390</v>
      </c>
      <c r="G118" s="85" t="s">
        <v>464</v>
      </c>
      <c r="H118" s="84" t="s">
        <v>465</v>
      </c>
      <c r="I118" s="82" t="s">
        <v>466</v>
      </c>
      <c r="J118" s="82" t="s">
        <v>467</v>
      </c>
      <c r="K118" s="86" t="s">
        <v>468</v>
      </c>
      <c r="L118" s="82" t="s">
        <v>53</v>
      </c>
      <c r="M118" s="84" t="s">
        <v>397</v>
      </c>
      <c r="N118" s="87">
        <v>0.026157407407407407</v>
      </c>
      <c r="O118" s="87">
        <f t="shared" si="3"/>
        <v>0.0026157407407407405</v>
      </c>
      <c r="P118" s="84" t="s">
        <v>398</v>
      </c>
      <c r="Q118" s="88">
        <v>5</v>
      </c>
      <c r="R118" s="89"/>
      <c r="S118" s="79">
        <v>1</v>
      </c>
      <c r="T118">
        <v>1</v>
      </c>
    </row>
    <row r="119" spans="1:20" ht="12.75">
      <c r="A119" s="80">
        <v>112</v>
      </c>
      <c r="B119" s="81">
        <v>45</v>
      </c>
      <c r="C119" s="82" t="s">
        <v>899</v>
      </c>
      <c r="D119" s="83" t="s">
        <v>271</v>
      </c>
      <c r="E119" s="84">
        <v>1946</v>
      </c>
      <c r="F119" s="84" t="s">
        <v>390</v>
      </c>
      <c r="G119" s="85" t="s">
        <v>900</v>
      </c>
      <c r="H119" s="84" t="s">
        <v>901</v>
      </c>
      <c r="I119" s="82" t="s">
        <v>3801</v>
      </c>
      <c r="J119" s="82" t="s">
        <v>927</v>
      </c>
      <c r="K119" s="86" t="s">
        <v>928</v>
      </c>
      <c r="L119" s="82" t="s">
        <v>929</v>
      </c>
      <c r="M119" s="84" t="s">
        <v>397</v>
      </c>
      <c r="N119" s="105">
        <v>0.034479166666666665</v>
      </c>
      <c r="O119" s="87">
        <f t="shared" si="3"/>
        <v>0.0034479166666666664</v>
      </c>
      <c r="P119" s="84" t="s">
        <v>585</v>
      </c>
      <c r="Q119" s="88">
        <v>5</v>
      </c>
      <c r="R119" s="89"/>
      <c r="S119" s="79">
        <v>1</v>
      </c>
      <c r="T119">
        <v>1</v>
      </c>
    </row>
    <row r="120" spans="1:20" ht="12.75">
      <c r="A120" s="80">
        <v>113</v>
      </c>
      <c r="B120" s="81">
        <v>90</v>
      </c>
      <c r="C120" s="82" t="s">
        <v>668</v>
      </c>
      <c r="D120" s="83" t="s">
        <v>179</v>
      </c>
      <c r="E120" s="84">
        <v>1958</v>
      </c>
      <c r="F120" s="84" t="s">
        <v>390</v>
      </c>
      <c r="G120" s="85" t="s">
        <v>1048</v>
      </c>
      <c r="H120" s="84" t="s">
        <v>401</v>
      </c>
      <c r="I120" s="82" t="s">
        <v>3795</v>
      </c>
      <c r="J120" s="82" t="s">
        <v>656</v>
      </c>
      <c r="K120" s="86" t="s">
        <v>1049</v>
      </c>
      <c r="L120" s="82" t="s">
        <v>3795</v>
      </c>
      <c r="M120" s="84" t="s">
        <v>397</v>
      </c>
      <c r="N120" s="87">
        <v>0.04217592592592592</v>
      </c>
      <c r="O120" s="87">
        <f t="shared" si="3"/>
        <v>0.004217592592592592</v>
      </c>
      <c r="P120" s="84" t="s">
        <v>425</v>
      </c>
      <c r="Q120" s="88">
        <v>28</v>
      </c>
      <c r="R120" s="89"/>
      <c r="S120" s="79">
        <v>1</v>
      </c>
      <c r="T120">
        <v>1</v>
      </c>
    </row>
    <row r="121" spans="1:20" ht="12.75">
      <c r="A121" s="80">
        <v>114</v>
      </c>
      <c r="B121" s="81">
        <v>23</v>
      </c>
      <c r="C121" s="82" t="s">
        <v>869</v>
      </c>
      <c r="D121" s="83" t="s">
        <v>3728</v>
      </c>
      <c r="E121" s="84">
        <v>1968</v>
      </c>
      <c r="F121" s="84" t="s">
        <v>390</v>
      </c>
      <c r="G121" s="85" t="s">
        <v>870</v>
      </c>
      <c r="H121" s="84" t="s">
        <v>871</v>
      </c>
      <c r="I121" s="82" t="s">
        <v>872</v>
      </c>
      <c r="J121" s="82" t="s">
        <v>873</v>
      </c>
      <c r="K121" s="86" t="s">
        <v>874</v>
      </c>
      <c r="L121" s="82" t="s">
        <v>405</v>
      </c>
      <c r="M121" s="84" t="s">
        <v>397</v>
      </c>
      <c r="N121" s="87">
        <v>0.034027777777777775</v>
      </c>
      <c r="O121" s="87">
        <f t="shared" si="3"/>
        <v>0.0034027777777777776</v>
      </c>
      <c r="P121" s="84" t="s">
        <v>432</v>
      </c>
      <c r="Q121" s="88">
        <v>20</v>
      </c>
      <c r="R121" s="89"/>
      <c r="S121" s="79">
        <v>1</v>
      </c>
      <c r="T121">
        <v>1</v>
      </c>
    </row>
    <row r="122" spans="1:20" ht="12.75">
      <c r="A122" s="80">
        <v>115</v>
      </c>
      <c r="B122" s="81">
        <v>25</v>
      </c>
      <c r="C122" s="82" t="s">
        <v>869</v>
      </c>
      <c r="D122" s="83" t="s">
        <v>18</v>
      </c>
      <c r="E122" s="84">
        <v>1973</v>
      </c>
      <c r="F122" s="84" t="s">
        <v>390</v>
      </c>
      <c r="G122" s="85" t="s">
        <v>1077</v>
      </c>
      <c r="H122" s="84" t="s">
        <v>871</v>
      </c>
      <c r="I122" s="82" t="s">
        <v>872</v>
      </c>
      <c r="J122" s="82" t="s">
        <v>873</v>
      </c>
      <c r="K122" s="86" t="s">
        <v>1078</v>
      </c>
      <c r="L122" s="82" t="s">
        <v>872</v>
      </c>
      <c r="M122" s="84" t="s">
        <v>397</v>
      </c>
      <c r="N122" s="87">
        <v>0.04929398148148148</v>
      </c>
      <c r="O122" s="87">
        <f t="shared" si="3"/>
        <v>0.004929398148148148</v>
      </c>
      <c r="P122" s="84" t="s">
        <v>432</v>
      </c>
      <c r="Q122" s="88">
        <v>29</v>
      </c>
      <c r="R122" s="89"/>
      <c r="S122" s="79">
        <v>1</v>
      </c>
      <c r="T122">
        <v>1</v>
      </c>
    </row>
    <row r="123" spans="1:20" ht="12.75">
      <c r="A123" s="80">
        <v>116</v>
      </c>
      <c r="B123" s="81">
        <v>110</v>
      </c>
      <c r="C123" s="82" t="s">
        <v>965</v>
      </c>
      <c r="D123" s="83" t="s">
        <v>3800</v>
      </c>
      <c r="E123" s="84">
        <v>1948</v>
      </c>
      <c r="F123" s="84" t="s">
        <v>390</v>
      </c>
      <c r="G123" s="85" t="s">
        <v>966</v>
      </c>
      <c r="H123" s="84" t="s">
        <v>967</v>
      </c>
      <c r="I123" s="82" t="s">
        <v>13</v>
      </c>
      <c r="J123" s="82" t="s">
        <v>968</v>
      </c>
      <c r="K123" s="86" t="s">
        <v>969</v>
      </c>
      <c r="L123" s="82" t="s">
        <v>13</v>
      </c>
      <c r="M123" s="84" t="s">
        <v>397</v>
      </c>
      <c r="N123" s="87">
        <v>0.035659722222222225</v>
      </c>
      <c r="O123" s="87">
        <f t="shared" si="3"/>
        <v>0.0035659722222222225</v>
      </c>
      <c r="P123" s="84" t="s">
        <v>473</v>
      </c>
      <c r="Q123" s="88">
        <v>18</v>
      </c>
      <c r="R123" s="89"/>
      <c r="S123" s="79">
        <v>1</v>
      </c>
      <c r="T123">
        <v>1</v>
      </c>
    </row>
    <row r="124" spans="1:20" ht="12.75">
      <c r="A124" s="80">
        <v>117</v>
      </c>
      <c r="B124" s="81">
        <v>125</v>
      </c>
      <c r="C124" s="82" t="s">
        <v>616</v>
      </c>
      <c r="D124" s="83" t="s">
        <v>3824</v>
      </c>
      <c r="E124" s="84">
        <v>1984</v>
      </c>
      <c r="F124" s="84" t="s">
        <v>390</v>
      </c>
      <c r="G124" s="85" t="s">
        <v>617</v>
      </c>
      <c r="H124" s="84" t="s">
        <v>618</v>
      </c>
      <c r="I124" s="82" t="s">
        <v>619</v>
      </c>
      <c r="J124" s="82" t="s">
        <v>620</v>
      </c>
      <c r="K124" s="86" t="s">
        <v>621</v>
      </c>
      <c r="L124" s="82" t="s">
        <v>575</v>
      </c>
      <c r="M124" s="84" t="s">
        <v>397</v>
      </c>
      <c r="N124" s="87">
        <v>0.02934027777777778</v>
      </c>
      <c r="O124" s="87">
        <f t="shared" si="3"/>
        <v>0.002934027777777778</v>
      </c>
      <c r="P124" s="84" t="s">
        <v>398</v>
      </c>
      <c r="Q124" s="88">
        <v>13</v>
      </c>
      <c r="R124" s="89"/>
      <c r="S124" s="79">
        <v>1</v>
      </c>
      <c r="T124">
        <v>1</v>
      </c>
    </row>
    <row r="125" spans="1:20" ht="12.75">
      <c r="A125" s="95">
        <v>118</v>
      </c>
      <c r="B125" s="81">
        <v>13</v>
      </c>
      <c r="C125" s="82" t="s">
        <v>791</v>
      </c>
      <c r="D125" s="83" t="s">
        <v>3761</v>
      </c>
      <c r="E125" s="84">
        <v>1969</v>
      </c>
      <c r="F125" s="84" t="s">
        <v>390</v>
      </c>
      <c r="G125" s="85" t="s">
        <v>792</v>
      </c>
      <c r="H125" s="84" t="s">
        <v>592</v>
      </c>
      <c r="I125" s="82" t="s">
        <v>71</v>
      </c>
      <c r="J125" s="82" t="s">
        <v>693</v>
      </c>
      <c r="K125" s="86">
        <v>130</v>
      </c>
      <c r="L125" s="82" t="s">
        <v>405</v>
      </c>
      <c r="M125" s="84" t="s">
        <v>595</v>
      </c>
      <c r="N125" s="87">
        <v>0.0324537037037037</v>
      </c>
      <c r="O125" s="87">
        <f t="shared" si="3"/>
        <v>0.00324537037037037</v>
      </c>
      <c r="P125" s="84" t="s">
        <v>432</v>
      </c>
      <c r="Q125" s="88">
        <v>16</v>
      </c>
      <c r="R125" s="89">
        <v>3</v>
      </c>
      <c r="S125" s="79">
        <v>1</v>
      </c>
      <c r="T125">
        <v>1</v>
      </c>
    </row>
    <row r="126" spans="1:20" ht="12.75">
      <c r="A126" s="80">
        <v>119</v>
      </c>
      <c r="B126" s="81">
        <v>5</v>
      </c>
      <c r="C126" s="82" t="s">
        <v>759</v>
      </c>
      <c r="D126" s="83" t="s">
        <v>3728</v>
      </c>
      <c r="E126" s="84">
        <v>1975</v>
      </c>
      <c r="F126" s="84" t="s">
        <v>390</v>
      </c>
      <c r="G126" s="85" t="s">
        <v>760</v>
      </c>
      <c r="H126" s="84" t="s">
        <v>761</v>
      </c>
      <c r="I126" s="82" t="s">
        <v>3758</v>
      </c>
      <c r="J126" s="82" t="s">
        <v>762</v>
      </c>
      <c r="K126" s="86" t="s">
        <v>763</v>
      </c>
      <c r="L126" s="91" t="s">
        <v>299</v>
      </c>
      <c r="M126" s="84" t="s">
        <v>397</v>
      </c>
      <c r="N126" s="87">
        <v>0.0319212962962963</v>
      </c>
      <c r="O126" s="87">
        <f t="shared" si="3"/>
        <v>0.0031921296296296303</v>
      </c>
      <c r="P126" s="84" t="s">
        <v>432</v>
      </c>
      <c r="Q126" s="88">
        <v>14</v>
      </c>
      <c r="R126" s="89"/>
      <c r="S126" s="79">
        <v>1</v>
      </c>
      <c r="T126">
        <v>1</v>
      </c>
    </row>
    <row r="127" spans="1:20" ht="12.75">
      <c r="A127" s="80">
        <v>120</v>
      </c>
      <c r="B127" s="81">
        <v>74</v>
      </c>
      <c r="C127" s="82" t="s">
        <v>752</v>
      </c>
      <c r="D127" s="83" t="s">
        <v>16</v>
      </c>
      <c r="E127" s="84">
        <v>1961</v>
      </c>
      <c r="F127" s="84" t="s">
        <v>390</v>
      </c>
      <c r="G127" s="85" t="s">
        <v>753</v>
      </c>
      <c r="H127" s="84" t="s">
        <v>754</v>
      </c>
      <c r="I127" s="82" t="s">
        <v>755</v>
      </c>
      <c r="J127" s="82" t="s">
        <v>756</v>
      </c>
      <c r="K127" s="86" t="s">
        <v>757</v>
      </c>
      <c r="L127" s="91" t="s">
        <v>758</v>
      </c>
      <c r="M127" s="84" t="s">
        <v>397</v>
      </c>
      <c r="N127" s="87">
        <v>0.031886574074074074</v>
      </c>
      <c r="O127" s="87">
        <f t="shared" si="3"/>
        <v>0.0031886574074074074</v>
      </c>
      <c r="P127" s="84" t="s">
        <v>425</v>
      </c>
      <c r="Q127" s="88">
        <v>19</v>
      </c>
      <c r="R127" s="89"/>
      <c r="S127" s="79">
        <v>1</v>
      </c>
      <c r="T127">
        <v>1</v>
      </c>
    </row>
    <row r="128" spans="1:20" ht="12.75">
      <c r="A128" s="80">
        <v>121</v>
      </c>
      <c r="B128" s="81">
        <v>73</v>
      </c>
      <c r="C128" s="82" t="s">
        <v>752</v>
      </c>
      <c r="D128" s="83" t="s">
        <v>69</v>
      </c>
      <c r="E128" s="84">
        <v>1985</v>
      </c>
      <c r="F128" s="84" t="s">
        <v>390</v>
      </c>
      <c r="G128" s="85" t="s">
        <v>1035</v>
      </c>
      <c r="H128" s="84" t="s">
        <v>754</v>
      </c>
      <c r="I128" s="82" t="s">
        <v>755</v>
      </c>
      <c r="J128" s="82" t="s">
        <v>756</v>
      </c>
      <c r="K128" s="86" t="s">
        <v>757</v>
      </c>
      <c r="L128" s="91" t="s">
        <v>758</v>
      </c>
      <c r="M128" s="84" t="s">
        <v>397</v>
      </c>
      <c r="N128" s="87">
        <v>0.04123842592592592</v>
      </c>
      <c r="O128" s="87">
        <f t="shared" si="3"/>
        <v>0.004123842592592592</v>
      </c>
      <c r="P128" s="84" t="s">
        <v>398</v>
      </c>
      <c r="Q128" s="88">
        <v>23</v>
      </c>
      <c r="R128" s="89"/>
      <c r="S128" s="79">
        <v>1</v>
      </c>
      <c r="T128">
        <v>1</v>
      </c>
    </row>
    <row r="129" spans="1:20" ht="12.75">
      <c r="A129" s="80">
        <v>122</v>
      </c>
      <c r="B129" s="81">
        <v>115</v>
      </c>
      <c r="C129" s="82" t="s">
        <v>612</v>
      </c>
      <c r="D129" s="83" t="s">
        <v>3778</v>
      </c>
      <c r="E129" s="84">
        <v>1965</v>
      </c>
      <c r="F129" s="84" t="s">
        <v>390</v>
      </c>
      <c r="G129" s="85" t="s">
        <v>613</v>
      </c>
      <c r="H129" s="84" t="s">
        <v>401</v>
      </c>
      <c r="I129" s="82" t="s">
        <v>3795</v>
      </c>
      <c r="J129" s="82" t="s">
        <v>614</v>
      </c>
      <c r="K129" s="86" t="s">
        <v>615</v>
      </c>
      <c r="L129" s="82" t="s">
        <v>405</v>
      </c>
      <c r="M129" s="84" t="s">
        <v>397</v>
      </c>
      <c r="N129" s="87">
        <v>0.029270833333333333</v>
      </c>
      <c r="O129" s="87">
        <f t="shared" si="3"/>
        <v>0.002927083333333333</v>
      </c>
      <c r="P129" s="84" t="s">
        <v>425</v>
      </c>
      <c r="Q129" s="88">
        <v>11</v>
      </c>
      <c r="R129" s="89"/>
      <c r="S129" s="79">
        <v>1</v>
      </c>
      <c r="T129">
        <v>1</v>
      </c>
    </row>
    <row r="130" spans="1:20" ht="12.75">
      <c r="A130" s="80">
        <v>123</v>
      </c>
      <c r="B130" s="81">
        <v>54</v>
      </c>
      <c r="C130" s="82" t="s">
        <v>399</v>
      </c>
      <c r="D130" s="83" t="s">
        <v>27</v>
      </c>
      <c r="E130" s="84">
        <v>1985</v>
      </c>
      <c r="F130" s="84" t="s">
        <v>390</v>
      </c>
      <c r="G130" s="85" t="s">
        <v>400</v>
      </c>
      <c r="H130" s="84" t="s">
        <v>401</v>
      </c>
      <c r="I130" s="82" t="s">
        <v>402</v>
      </c>
      <c r="J130" s="82" t="s">
        <v>403</v>
      </c>
      <c r="K130" s="86" t="s">
        <v>404</v>
      </c>
      <c r="L130" s="82" t="s">
        <v>405</v>
      </c>
      <c r="M130" s="84" t="s">
        <v>397</v>
      </c>
      <c r="N130" s="87">
        <v>0.023715277777777776</v>
      </c>
      <c r="O130" s="87">
        <f t="shared" si="3"/>
        <v>0.0023715277777777775</v>
      </c>
      <c r="P130" s="84" t="s">
        <v>398</v>
      </c>
      <c r="Q130" s="88">
        <v>2</v>
      </c>
      <c r="R130" s="89"/>
      <c r="S130" s="79">
        <v>1</v>
      </c>
      <c r="T130">
        <v>1</v>
      </c>
    </row>
    <row r="131" spans="1:20" ht="12.75">
      <c r="A131" s="80">
        <v>124</v>
      </c>
      <c r="B131" s="81">
        <v>53</v>
      </c>
      <c r="C131" s="82" t="s">
        <v>399</v>
      </c>
      <c r="D131" s="83" t="s">
        <v>93</v>
      </c>
      <c r="E131" s="84">
        <v>1987</v>
      </c>
      <c r="F131" s="84" t="s">
        <v>390</v>
      </c>
      <c r="G131" s="85" t="s">
        <v>663</v>
      </c>
      <c r="H131" s="84" t="s">
        <v>401</v>
      </c>
      <c r="I131" s="82" t="s">
        <v>402</v>
      </c>
      <c r="J131" s="82" t="s">
        <v>403</v>
      </c>
      <c r="K131" s="86" t="s">
        <v>404</v>
      </c>
      <c r="L131" s="82" t="s">
        <v>405</v>
      </c>
      <c r="M131" s="84" t="s">
        <v>397</v>
      </c>
      <c r="N131" s="87">
        <v>0.030300925925925926</v>
      </c>
      <c r="O131" s="87">
        <f t="shared" si="3"/>
        <v>0.0030300925925925925</v>
      </c>
      <c r="P131" s="84" t="s">
        <v>418</v>
      </c>
      <c r="Q131" s="88">
        <v>5</v>
      </c>
      <c r="R131" s="89"/>
      <c r="S131" s="79">
        <v>1</v>
      </c>
      <c r="T131">
        <v>1</v>
      </c>
    </row>
    <row r="132" spans="1:20" ht="12.75">
      <c r="A132" s="95">
        <v>125</v>
      </c>
      <c r="B132" s="81">
        <v>10</v>
      </c>
      <c r="C132" s="82" t="s">
        <v>439</v>
      </c>
      <c r="D132" s="83" t="s">
        <v>67</v>
      </c>
      <c r="E132" s="84">
        <v>1960</v>
      </c>
      <c r="F132" s="84" t="s">
        <v>390</v>
      </c>
      <c r="G132" s="85" t="s">
        <v>440</v>
      </c>
      <c r="H132" s="84"/>
      <c r="I132" s="82" t="s">
        <v>441</v>
      </c>
      <c r="J132" s="82"/>
      <c r="K132" s="86"/>
      <c r="L132" s="82" t="s">
        <v>442</v>
      </c>
      <c r="M132" s="84" t="s">
        <v>397</v>
      </c>
      <c r="N132" s="87">
        <v>0.025740740740740745</v>
      </c>
      <c r="O132" s="87">
        <f t="shared" si="3"/>
        <v>0.0025740740740740745</v>
      </c>
      <c r="P132" s="84" t="s">
        <v>425</v>
      </c>
      <c r="Q132" s="88">
        <v>2</v>
      </c>
      <c r="R132" s="89"/>
      <c r="S132" s="79">
        <v>1</v>
      </c>
      <c r="T132">
        <v>1</v>
      </c>
    </row>
    <row r="133" spans="1:20" ht="12.75">
      <c r="A133" s="80">
        <v>126</v>
      </c>
      <c r="B133" s="81">
        <v>85</v>
      </c>
      <c r="C133" s="82" t="s">
        <v>1003</v>
      </c>
      <c r="D133" s="83" t="s">
        <v>158</v>
      </c>
      <c r="E133" s="84">
        <v>1938</v>
      </c>
      <c r="F133" s="84" t="s">
        <v>390</v>
      </c>
      <c r="G133" s="85" t="s">
        <v>1004</v>
      </c>
      <c r="H133" s="84" t="s">
        <v>1005</v>
      </c>
      <c r="I133" s="82" t="s">
        <v>1006</v>
      </c>
      <c r="J133" s="82" t="s">
        <v>1007</v>
      </c>
      <c r="K133" s="86" t="s">
        <v>1008</v>
      </c>
      <c r="L133" s="82" t="s">
        <v>208</v>
      </c>
      <c r="M133" s="84" t="s">
        <v>397</v>
      </c>
      <c r="N133" s="87">
        <v>0.03826388888888889</v>
      </c>
      <c r="O133" s="87">
        <f t="shared" si="3"/>
        <v>0.0038263888888888887</v>
      </c>
      <c r="P133" s="84" t="s">
        <v>585</v>
      </c>
      <c r="Q133" s="88">
        <v>10</v>
      </c>
      <c r="R133" s="89"/>
      <c r="S133" s="79">
        <v>1</v>
      </c>
      <c r="T133">
        <v>1</v>
      </c>
    </row>
    <row r="134" spans="1:20" ht="12.75">
      <c r="A134" s="80">
        <v>127</v>
      </c>
      <c r="B134" s="81">
        <v>61</v>
      </c>
      <c r="C134" s="82" t="s">
        <v>707</v>
      </c>
      <c r="D134" s="83" t="s">
        <v>708</v>
      </c>
      <c r="E134" s="84">
        <v>1941</v>
      </c>
      <c r="F134" s="84" t="s">
        <v>390</v>
      </c>
      <c r="G134" s="85" t="s">
        <v>709</v>
      </c>
      <c r="H134" s="84" t="s">
        <v>710</v>
      </c>
      <c r="I134" s="82" t="s">
        <v>176</v>
      </c>
      <c r="J134" s="82" t="s">
        <v>711</v>
      </c>
      <c r="K134" s="86" t="s">
        <v>712</v>
      </c>
      <c r="L134" s="82" t="s">
        <v>713</v>
      </c>
      <c r="M134" s="84" t="s">
        <v>397</v>
      </c>
      <c r="N134" s="87">
        <v>0.031122685185185187</v>
      </c>
      <c r="O134" s="87">
        <f t="shared" si="3"/>
        <v>0.0031122685185185186</v>
      </c>
      <c r="P134" s="84" t="s">
        <v>585</v>
      </c>
      <c r="Q134" s="88">
        <v>2</v>
      </c>
      <c r="R134" s="89"/>
      <c r="S134" s="79">
        <v>1</v>
      </c>
      <c r="T134">
        <v>1</v>
      </c>
    </row>
    <row r="135" spans="1:20" ht="12.75">
      <c r="A135" s="80">
        <v>128</v>
      </c>
      <c r="B135" s="81">
        <v>70</v>
      </c>
      <c r="C135" s="82" t="s">
        <v>406</v>
      </c>
      <c r="D135" s="83" t="s">
        <v>3774</v>
      </c>
      <c r="E135" s="84">
        <v>1981</v>
      </c>
      <c r="F135" s="84" t="s">
        <v>390</v>
      </c>
      <c r="G135" s="85" t="s">
        <v>407</v>
      </c>
      <c r="H135" s="84" t="s">
        <v>408</v>
      </c>
      <c r="I135" s="82" t="s">
        <v>3825</v>
      </c>
      <c r="J135" s="82" t="s">
        <v>409</v>
      </c>
      <c r="K135" s="86" t="s">
        <v>410</v>
      </c>
      <c r="L135" s="82" t="s">
        <v>411</v>
      </c>
      <c r="M135" s="84" t="s">
        <v>397</v>
      </c>
      <c r="N135" s="87">
        <v>0.024351851851851857</v>
      </c>
      <c r="O135" s="87">
        <f t="shared" si="3"/>
        <v>0.0024351851851851856</v>
      </c>
      <c r="P135" s="84" t="s">
        <v>398</v>
      </c>
      <c r="Q135" s="88">
        <v>3</v>
      </c>
      <c r="R135" s="89"/>
      <c r="S135" s="90">
        <v>1</v>
      </c>
      <c r="T135">
        <v>1</v>
      </c>
    </row>
    <row r="136" spans="1:20" ht="12.75">
      <c r="A136" s="80">
        <v>129</v>
      </c>
      <c r="B136" s="81">
        <v>48</v>
      </c>
      <c r="C136" s="82" t="s">
        <v>961</v>
      </c>
      <c r="D136" s="83" t="s">
        <v>36</v>
      </c>
      <c r="E136" s="84">
        <v>1972</v>
      </c>
      <c r="F136" s="84" t="s">
        <v>390</v>
      </c>
      <c r="G136" s="85" t="s">
        <v>962</v>
      </c>
      <c r="H136" s="84" t="s">
        <v>950</v>
      </c>
      <c r="I136" s="82" t="s">
        <v>963</v>
      </c>
      <c r="J136" s="82" t="s">
        <v>964</v>
      </c>
      <c r="K136" s="86">
        <v>6</v>
      </c>
      <c r="L136" s="82" t="s">
        <v>963</v>
      </c>
      <c r="M136" s="84" t="s">
        <v>397</v>
      </c>
      <c r="N136" s="87">
        <v>0.03561342592592592</v>
      </c>
      <c r="O136" s="87">
        <f aca="true" t="shared" si="4" ref="O136:O149">N136/$O$1</f>
        <v>0.0035613425925925925</v>
      </c>
      <c r="P136" s="84" t="s">
        <v>432</v>
      </c>
      <c r="Q136" s="88">
        <v>22</v>
      </c>
      <c r="R136" s="89"/>
      <c r="S136" s="79">
        <v>1</v>
      </c>
      <c r="T136">
        <v>1</v>
      </c>
    </row>
    <row r="137" spans="1:20" ht="12.75">
      <c r="A137" s="80">
        <v>130</v>
      </c>
      <c r="B137" s="81">
        <v>43</v>
      </c>
      <c r="C137" s="82" t="s">
        <v>658</v>
      </c>
      <c r="D137" s="83" t="s">
        <v>3852</v>
      </c>
      <c r="E137" s="84">
        <v>1968</v>
      </c>
      <c r="F137" s="84" t="s">
        <v>390</v>
      </c>
      <c r="G137" s="85" t="s">
        <v>659</v>
      </c>
      <c r="H137" s="84" t="s">
        <v>660</v>
      </c>
      <c r="I137" s="82" t="s">
        <v>3829</v>
      </c>
      <c r="J137" s="82" t="s">
        <v>661</v>
      </c>
      <c r="K137" s="86" t="s">
        <v>662</v>
      </c>
      <c r="L137" s="91" t="s">
        <v>535</v>
      </c>
      <c r="M137" s="84" t="s">
        <v>397</v>
      </c>
      <c r="N137" s="87">
        <v>0.03006944444444444</v>
      </c>
      <c r="O137" s="87">
        <f t="shared" si="4"/>
        <v>0.003006944444444444</v>
      </c>
      <c r="P137" s="84" t="s">
        <v>432</v>
      </c>
      <c r="Q137" s="88">
        <v>8</v>
      </c>
      <c r="R137" s="89"/>
      <c r="S137" s="79">
        <v>1</v>
      </c>
      <c r="T137">
        <v>1</v>
      </c>
    </row>
    <row r="138" spans="1:20" ht="12.75">
      <c r="A138" s="80">
        <v>131</v>
      </c>
      <c r="B138" s="81">
        <v>92</v>
      </c>
      <c r="C138" s="82" t="s">
        <v>486</v>
      </c>
      <c r="D138" s="83" t="s">
        <v>3718</v>
      </c>
      <c r="E138" s="84">
        <v>1988</v>
      </c>
      <c r="F138" s="84" t="s">
        <v>390</v>
      </c>
      <c r="G138" s="85" t="s">
        <v>487</v>
      </c>
      <c r="H138" s="84" t="s">
        <v>488</v>
      </c>
      <c r="I138" s="82" t="s">
        <v>489</v>
      </c>
      <c r="J138" s="82" t="s">
        <v>490</v>
      </c>
      <c r="K138" s="86" t="s">
        <v>491</v>
      </c>
      <c r="L138" s="82" t="s">
        <v>492</v>
      </c>
      <c r="M138" s="84" t="s">
        <v>397</v>
      </c>
      <c r="N138" s="87">
        <v>0.026620370370370374</v>
      </c>
      <c r="O138" s="87">
        <f t="shared" si="4"/>
        <v>0.0026620370370370374</v>
      </c>
      <c r="P138" s="84" t="s">
        <v>418</v>
      </c>
      <c r="Q138" s="88">
        <v>3</v>
      </c>
      <c r="R138" s="89"/>
      <c r="S138" s="79">
        <v>1</v>
      </c>
      <c r="T138">
        <v>1</v>
      </c>
    </row>
    <row r="139" spans="1:20" ht="12.75">
      <c r="A139" s="80">
        <v>132</v>
      </c>
      <c r="B139" s="81">
        <v>116</v>
      </c>
      <c r="C139" s="82" t="s">
        <v>824</v>
      </c>
      <c r="D139" s="83" t="s">
        <v>70</v>
      </c>
      <c r="E139" s="84">
        <v>1972</v>
      </c>
      <c r="F139" s="84" t="s">
        <v>390</v>
      </c>
      <c r="G139" s="85" t="s">
        <v>825</v>
      </c>
      <c r="H139" s="84" t="s">
        <v>826</v>
      </c>
      <c r="I139" s="82" t="s">
        <v>393</v>
      </c>
      <c r="J139" s="82" t="s">
        <v>827</v>
      </c>
      <c r="K139" s="86" t="s">
        <v>828</v>
      </c>
      <c r="L139" s="82" t="s">
        <v>405</v>
      </c>
      <c r="M139" s="84" t="s">
        <v>397</v>
      </c>
      <c r="N139" s="87">
        <v>0.033067129629629634</v>
      </c>
      <c r="O139" s="87">
        <f t="shared" si="4"/>
        <v>0.0033067129629629636</v>
      </c>
      <c r="P139" s="84" t="s">
        <v>432</v>
      </c>
      <c r="Q139" s="88">
        <v>18</v>
      </c>
      <c r="R139" s="89"/>
      <c r="S139" s="79">
        <v>1</v>
      </c>
      <c r="T139">
        <v>1</v>
      </c>
    </row>
    <row r="140" spans="1:20" ht="12.75">
      <c r="A140" s="80">
        <v>133</v>
      </c>
      <c r="B140" s="81">
        <v>9</v>
      </c>
      <c r="C140" s="82" t="s">
        <v>881</v>
      </c>
      <c r="D140" s="83" t="s">
        <v>3852</v>
      </c>
      <c r="E140" s="84">
        <v>1968</v>
      </c>
      <c r="F140" s="84" t="s">
        <v>390</v>
      </c>
      <c r="G140" s="85" t="s">
        <v>882</v>
      </c>
      <c r="H140" s="84" t="s">
        <v>883</v>
      </c>
      <c r="I140" s="82" t="s">
        <v>520</v>
      </c>
      <c r="J140" s="82" t="s">
        <v>884</v>
      </c>
      <c r="K140" s="86" t="s">
        <v>885</v>
      </c>
      <c r="L140" s="82" t="s">
        <v>523</v>
      </c>
      <c r="M140" s="84" t="s">
        <v>397</v>
      </c>
      <c r="N140" s="87">
        <v>0.03423611111111111</v>
      </c>
      <c r="O140" s="87">
        <f t="shared" si="4"/>
        <v>0.003423611111111111</v>
      </c>
      <c r="P140" s="84" t="s">
        <v>432</v>
      </c>
      <c r="Q140" s="88">
        <v>21</v>
      </c>
      <c r="R140" s="89"/>
      <c r="S140" s="79">
        <v>1</v>
      </c>
      <c r="T140">
        <v>1</v>
      </c>
    </row>
    <row r="141" spans="1:20" ht="12.75">
      <c r="A141" s="80">
        <v>134</v>
      </c>
      <c r="B141" s="81">
        <v>135</v>
      </c>
      <c r="C141" s="82" t="s">
        <v>979</v>
      </c>
      <c r="D141" s="83" t="s">
        <v>314</v>
      </c>
      <c r="E141" s="84">
        <v>1991</v>
      </c>
      <c r="F141" s="84" t="s">
        <v>390</v>
      </c>
      <c r="G141" s="85" t="s">
        <v>980</v>
      </c>
      <c r="H141" s="84" t="s">
        <v>838</v>
      </c>
      <c r="I141" s="82" t="s">
        <v>839</v>
      </c>
      <c r="J141" s="82" t="s">
        <v>840</v>
      </c>
      <c r="K141" s="86">
        <v>214</v>
      </c>
      <c r="L141" s="82" t="s">
        <v>839</v>
      </c>
      <c r="M141" s="84" t="s">
        <v>397</v>
      </c>
      <c r="N141" s="87">
        <v>0.03710648148148148</v>
      </c>
      <c r="O141" s="87">
        <f t="shared" si="4"/>
        <v>0.0037106481481481482</v>
      </c>
      <c r="P141" s="84" t="s">
        <v>418</v>
      </c>
      <c r="Q141" s="88">
        <v>12</v>
      </c>
      <c r="R141" s="89"/>
      <c r="S141" s="79">
        <v>1</v>
      </c>
      <c r="T141">
        <v>1</v>
      </c>
    </row>
    <row r="142" spans="1:20" ht="12.75">
      <c r="A142" s="80">
        <v>135</v>
      </c>
      <c r="B142" s="96">
        <v>22</v>
      </c>
      <c r="C142" s="97" t="s">
        <v>894</v>
      </c>
      <c r="D142" s="98" t="s">
        <v>224</v>
      </c>
      <c r="E142" s="99">
        <v>1989</v>
      </c>
      <c r="F142" s="99" t="s">
        <v>390</v>
      </c>
      <c r="G142" s="100" t="s">
        <v>895</v>
      </c>
      <c r="H142" s="99" t="s">
        <v>896</v>
      </c>
      <c r="I142" s="97" t="s">
        <v>897</v>
      </c>
      <c r="J142" s="97" t="s">
        <v>898</v>
      </c>
      <c r="K142" s="101">
        <v>30</v>
      </c>
      <c r="L142" s="97" t="s">
        <v>607</v>
      </c>
      <c r="M142" s="99" t="s">
        <v>397</v>
      </c>
      <c r="N142" s="102">
        <v>0.03446759259259259</v>
      </c>
      <c r="O142" s="102">
        <f t="shared" si="4"/>
        <v>0.0034467592592592592</v>
      </c>
      <c r="P142" s="99" t="s">
        <v>731</v>
      </c>
      <c r="Q142" s="99">
        <v>3</v>
      </c>
      <c r="R142" s="103"/>
      <c r="S142" s="79">
        <v>1</v>
      </c>
      <c r="T142">
        <v>1</v>
      </c>
    </row>
    <row r="143" spans="1:20" ht="12.75">
      <c r="A143" s="95">
        <v>136</v>
      </c>
      <c r="B143" s="81">
        <v>56</v>
      </c>
      <c r="C143" s="82" t="s">
        <v>854</v>
      </c>
      <c r="D143" s="83" t="s">
        <v>3791</v>
      </c>
      <c r="E143" s="84">
        <v>1956</v>
      </c>
      <c r="F143" s="84" t="s">
        <v>390</v>
      </c>
      <c r="G143" s="85" t="s">
        <v>855</v>
      </c>
      <c r="H143" s="84" t="s">
        <v>856</v>
      </c>
      <c r="I143" s="82" t="s">
        <v>176</v>
      </c>
      <c r="J143" s="82" t="s">
        <v>857</v>
      </c>
      <c r="K143" s="86" t="s">
        <v>858</v>
      </c>
      <c r="L143" s="82" t="s">
        <v>859</v>
      </c>
      <c r="M143" s="84" t="s">
        <v>397</v>
      </c>
      <c r="N143" s="87">
        <v>0.03362268518518518</v>
      </c>
      <c r="O143" s="87">
        <f t="shared" si="4"/>
        <v>0.003362268518518518</v>
      </c>
      <c r="P143" s="84" t="s">
        <v>473</v>
      </c>
      <c r="Q143" s="88">
        <v>15</v>
      </c>
      <c r="R143" s="89"/>
      <c r="S143" s="79">
        <v>1</v>
      </c>
      <c r="T143">
        <v>1</v>
      </c>
    </row>
    <row r="144" spans="1:20" ht="12.75">
      <c r="A144" s="80">
        <v>137</v>
      </c>
      <c r="B144" s="81">
        <v>109</v>
      </c>
      <c r="C144" s="82" t="s">
        <v>704</v>
      </c>
      <c r="D144" s="83" t="s">
        <v>3733</v>
      </c>
      <c r="E144" s="84">
        <v>1971</v>
      </c>
      <c r="F144" s="84" t="s">
        <v>390</v>
      </c>
      <c r="G144" s="85" t="s">
        <v>705</v>
      </c>
      <c r="H144" s="84" t="s">
        <v>655</v>
      </c>
      <c r="I144" s="82" t="s">
        <v>436</v>
      </c>
      <c r="J144" s="82" t="s">
        <v>620</v>
      </c>
      <c r="K144" s="86" t="s">
        <v>706</v>
      </c>
      <c r="L144" s="82" t="s">
        <v>438</v>
      </c>
      <c r="M144" s="84" t="s">
        <v>397</v>
      </c>
      <c r="N144" s="87">
        <v>0.031122685185185187</v>
      </c>
      <c r="O144" s="87">
        <f t="shared" si="4"/>
        <v>0.0031122685185185186</v>
      </c>
      <c r="P144" s="84" t="s">
        <v>432</v>
      </c>
      <c r="Q144" s="88">
        <v>12</v>
      </c>
      <c r="R144" s="89"/>
      <c r="S144" s="79">
        <v>1</v>
      </c>
      <c r="T144">
        <v>1</v>
      </c>
    </row>
    <row r="145" spans="1:20" ht="12.75">
      <c r="A145" s="80">
        <v>138</v>
      </c>
      <c r="B145" s="81">
        <v>107</v>
      </c>
      <c r="C145" s="82" t="s">
        <v>704</v>
      </c>
      <c r="D145" s="83" t="s">
        <v>714</v>
      </c>
      <c r="E145" s="84">
        <v>1944</v>
      </c>
      <c r="F145" s="84" t="s">
        <v>390</v>
      </c>
      <c r="G145" s="85" t="s">
        <v>715</v>
      </c>
      <c r="H145" s="84" t="s">
        <v>655</v>
      </c>
      <c r="I145" s="82" t="s">
        <v>436</v>
      </c>
      <c r="J145" s="82" t="s">
        <v>716</v>
      </c>
      <c r="K145" s="86" t="s">
        <v>717</v>
      </c>
      <c r="L145" s="82" t="s">
        <v>438</v>
      </c>
      <c r="M145" s="84" t="s">
        <v>397</v>
      </c>
      <c r="N145" s="87">
        <v>0.031122685185185187</v>
      </c>
      <c r="O145" s="87">
        <f t="shared" si="4"/>
        <v>0.0031122685185185186</v>
      </c>
      <c r="P145" s="84" t="s">
        <v>585</v>
      </c>
      <c r="Q145" s="88">
        <v>3</v>
      </c>
      <c r="R145" s="89"/>
      <c r="S145" s="79">
        <v>1</v>
      </c>
      <c r="T145">
        <v>1</v>
      </c>
    </row>
    <row r="146" spans="1:20" ht="12.75">
      <c r="A146" s="95">
        <v>139</v>
      </c>
      <c r="B146" s="81">
        <v>7</v>
      </c>
      <c r="C146" s="82" t="s">
        <v>664</v>
      </c>
      <c r="D146" s="83" t="s">
        <v>80</v>
      </c>
      <c r="E146" s="84">
        <v>1988</v>
      </c>
      <c r="F146" s="84" t="s">
        <v>390</v>
      </c>
      <c r="G146" s="85" t="s">
        <v>487</v>
      </c>
      <c r="H146" s="84" t="s">
        <v>401</v>
      </c>
      <c r="I146" s="82" t="s">
        <v>3795</v>
      </c>
      <c r="J146" s="82" t="s">
        <v>610</v>
      </c>
      <c r="K146" s="86" t="s">
        <v>665</v>
      </c>
      <c r="L146" s="82" t="s">
        <v>405</v>
      </c>
      <c r="M146" s="84" t="s">
        <v>397</v>
      </c>
      <c r="N146" s="87">
        <v>0.030497685185185183</v>
      </c>
      <c r="O146" s="87">
        <f t="shared" si="4"/>
        <v>0.0030497685185185185</v>
      </c>
      <c r="P146" s="84" t="s">
        <v>418</v>
      </c>
      <c r="Q146" s="88">
        <v>6</v>
      </c>
      <c r="R146" s="89"/>
      <c r="S146" s="79">
        <v>1</v>
      </c>
      <c r="T146">
        <v>1</v>
      </c>
    </row>
    <row r="147" spans="1:20" ht="12.75">
      <c r="A147" s="80">
        <v>140</v>
      </c>
      <c r="B147" s="81">
        <v>117</v>
      </c>
      <c r="C147" s="82" t="s">
        <v>536</v>
      </c>
      <c r="D147" s="83" t="s">
        <v>63</v>
      </c>
      <c r="E147" s="84">
        <v>1974</v>
      </c>
      <c r="F147" s="84" t="s">
        <v>390</v>
      </c>
      <c r="G147" s="85" t="s">
        <v>537</v>
      </c>
      <c r="H147" s="84" t="s">
        <v>401</v>
      </c>
      <c r="I147" s="82" t="s">
        <v>3795</v>
      </c>
      <c r="J147" s="82" t="s">
        <v>538</v>
      </c>
      <c r="K147" s="86"/>
      <c r="L147" s="82" t="s">
        <v>405</v>
      </c>
      <c r="M147" s="84" t="s">
        <v>397</v>
      </c>
      <c r="N147" s="87">
        <v>0.026875</v>
      </c>
      <c r="O147" s="87">
        <f t="shared" si="4"/>
        <v>0.0026875</v>
      </c>
      <c r="P147" s="84" t="s">
        <v>432</v>
      </c>
      <c r="Q147" s="88">
        <v>4</v>
      </c>
      <c r="R147" s="89"/>
      <c r="S147" s="79">
        <v>1</v>
      </c>
      <c r="T147">
        <v>1</v>
      </c>
    </row>
    <row r="148" spans="1:20" ht="12.75">
      <c r="A148" s="80">
        <v>141</v>
      </c>
      <c r="B148" s="96">
        <v>132</v>
      </c>
      <c r="C148" s="97" t="s">
        <v>1015</v>
      </c>
      <c r="D148" s="98" t="s">
        <v>1016</v>
      </c>
      <c r="E148" s="99">
        <v>1989</v>
      </c>
      <c r="F148" s="99" t="s">
        <v>390</v>
      </c>
      <c r="G148" s="100" t="s">
        <v>1017</v>
      </c>
      <c r="H148" s="99" t="s">
        <v>592</v>
      </c>
      <c r="I148" s="97" t="s">
        <v>71</v>
      </c>
      <c r="J148" s="97" t="s">
        <v>1018</v>
      </c>
      <c r="K148" s="101">
        <v>43</v>
      </c>
      <c r="L148" s="97" t="s">
        <v>71</v>
      </c>
      <c r="M148" s="99" t="s">
        <v>595</v>
      </c>
      <c r="N148" s="102">
        <v>0.03998842592592593</v>
      </c>
      <c r="O148" s="102">
        <f t="shared" si="4"/>
        <v>0.003998842592592593</v>
      </c>
      <c r="P148" s="99" t="s">
        <v>731</v>
      </c>
      <c r="Q148" s="99">
        <v>4</v>
      </c>
      <c r="R148" s="103">
        <v>1</v>
      </c>
      <c r="S148" s="79">
        <v>1</v>
      </c>
      <c r="T148" s="106">
        <v>1</v>
      </c>
    </row>
    <row r="149" spans="1:20" ht="13.5" thickBot="1">
      <c r="A149" s="80">
        <v>142</v>
      </c>
      <c r="B149" s="108">
        <v>33</v>
      </c>
      <c r="C149" s="109" t="s">
        <v>734</v>
      </c>
      <c r="D149" s="110" t="s">
        <v>3809</v>
      </c>
      <c r="E149" s="111">
        <v>1956</v>
      </c>
      <c r="F149" s="111" t="s">
        <v>390</v>
      </c>
      <c r="G149" s="112" t="s">
        <v>735</v>
      </c>
      <c r="H149" s="111" t="s">
        <v>604</v>
      </c>
      <c r="I149" s="109" t="s">
        <v>450</v>
      </c>
      <c r="J149" s="109" t="s">
        <v>736</v>
      </c>
      <c r="K149" s="113" t="s">
        <v>737</v>
      </c>
      <c r="L149" s="109" t="s">
        <v>607</v>
      </c>
      <c r="M149" s="111" t="s">
        <v>397</v>
      </c>
      <c r="N149" s="114">
        <v>0.03127314814814815</v>
      </c>
      <c r="O149" s="114">
        <f t="shared" si="4"/>
        <v>0.0031273148148148145</v>
      </c>
      <c r="P149" s="111" t="s">
        <v>473</v>
      </c>
      <c r="Q149" s="115">
        <v>9</v>
      </c>
      <c r="R149" s="116"/>
      <c r="S149" s="79">
        <v>1</v>
      </c>
      <c r="T149">
        <v>1</v>
      </c>
    </row>
    <row r="150" spans="1:20" ht="12.75">
      <c r="A150" s="117" t="s">
        <v>1079</v>
      </c>
      <c r="B150" s="118">
        <v>15</v>
      </c>
      <c r="C150" s="119" t="s">
        <v>1080</v>
      </c>
      <c r="D150" s="120" t="s">
        <v>3778</v>
      </c>
      <c r="E150" s="121">
        <v>1958</v>
      </c>
      <c r="F150" s="121" t="s">
        <v>390</v>
      </c>
      <c r="G150" s="122" t="s">
        <v>1081</v>
      </c>
      <c r="H150" s="121" t="s">
        <v>1082</v>
      </c>
      <c r="I150" s="119" t="s">
        <v>393</v>
      </c>
      <c r="J150" s="119"/>
      <c r="K150" s="123"/>
      <c r="L150" s="119" t="s">
        <v>393</v>
      </c>
      <c r="M150" s="121" t="s">
        <v>397</v>
      </c>
      <c r="N150" s="124"/>
      <c r="O150" s="124"/>
      <c r="P150" s="121" t="s">
        <v>425</v>
      </c>
      <c r="Q150" s="121" t="s">
        <v>1079</v>
      </c>
      <c r="R150" s="125"/>
      <c r="S150" s="79"/>
      <c r="T150">
        <v>1</v>
      </c>
    </row>
    <row r="151" spans="1:20" ht="12.75">
      <c r="A151" s="126" t="s">
        <v>1079</v>
      </c>
      <c r="B151" s="127">
        <v>16</v>
      </c>
      <c r="C151" s="128" t="s">
        <v>938</v>
      </c>
      <c r="D151" s="129" t="s">
        <v>27</v>
      </c>
      <c r="E151" s="130">
        <v>1971</v>
      </c>
      <c r="F151" s="130" t="s">
        <v>390</v>
      </c>
      <c r="G151" s="131" t="s">
        <v>1083</v>
      </c>
      <c r="H151" s="130" t="s">
        <v>1084</v>
      </c>
      <c r="I151" s="128" t="s">
        <v>393</v>
      </c>
      <c r="J151" s="128" t="s">
        <v>1085</v>
      </c>
      <c r="K151" s="132" t="s">
        <v>1086</v>
      </c>
      <c r="L151" s="128" t="s">
        <v>393</v>
      </c>
      <c r="M151" s="130" t="s">
        <v>397</v>
      </c>
      <c r="N151" s="133"/>
      <c r="O151" s="133"/>
      <c r="P151" s="130" t="s">
        <v>432</v>
      </c>
      <c r="Q151" s="130" t="s">
        <v>1079</v>
      </c>
      <c r="R151" s="134"/>
      <c r="S151" s="79"/>
      <c r="T151">
        <v>1</v>
      </c>
    </row>
    <row r="152" spans="1:20" s="144" customFormat="1" ht="12.75">
      <c r="A152" s="135" t="s">
        <v>1079</v>
      </c>
      <c r="B152" s="136">
        <v>24</v>
      </c>
      <c r="C152" s="137" t="s">
        <v>1087</v>
      </c>
      <c r="D152" s="138" t="s">
        <v>1088</v>
      </c>
      <c r="E152" s="139">
        <v>1970</v>
      </c>
      <c r="F152" s="139" t="s">
        <v>390</v>
      </c>
      <c r="G152" s="140" t="s">
        <v>1089</v>
      </c>
      <c r="H152" s="139" t="s">
        <v>871</v>
      </c>
      <c r="I152" s="137" t="s">
        <v>872</v>
      </c>
      <c r="J152" s="137" t="s">
        <v>1090</v>
      </c>
      <c r="K152" s="141" t="s">
        <v>1091</v>
      </c>
      <c r="L152" s="137" t="s">
        <v>405</v>
      </c>
      <c r="M152" s="139" t="s">
        <v>397</v>
      </c>
      <c r="N152" s="142"/>
      <c r="O152" s="142"/>
      <c r="P152" s="139" t="s">
        <v>994</v>
      </c>
      <c r="Q152" s="139" t="s">
        <v>1079</v>
      </c>
      <c r="R152" s="143"/>
      <c r="S152" s="79"/>
      <c r="T152" s="144">
        <v>0</v>
      </c>
    </row>
    <row r="153" spans="1:20" ht="13.5" thickBot="1">
      <c r="A153" s="145" t="s">
        <v>1079</v>
      </c>
      <c r="B153" s="146">
        <v>142</v>
      </c>
      <c r="C153" s="147" t="s">
        <v>1092</v>
      </c>
      <c r="D153" s="148" t="s">
        <v>69</v>
      </c>
      <c r="E153" s="149">
        <v>1972</v>
      </c>
      <c r="F153" s="149" t="s">
        <v>390</v>
      </c>
      <c r="G153" s="150" t="s">
        <v>1093</v>
      </c>
      <c r="H153" s="149" t="s">
        <v>421</v>
      </c>
      <c r="I153" s="147" t="s">
        <v>97</v>
      </c>
      <c r="J153" s="147" t="s">
        <v>1094</v>
      </c>
      <c r="K153" s="151" t="s">
        <v>1095</v>
      </c>
      <c r="L153" s="147" t="s">
        <v>97</v>
      </c>
      <c r="M153" s="149" t="s">
        <v>397</v>
      </c>
      <c r="N153" s="152"/>
      <c r="O153" s="153"/>
      <c r="P153" s="149" t="s">
        <v>432</v>
      </c>
      <c r="Q153" s="149" t="s">
        <v>1079</v>
      </c>
      <c r="R153" s="154"/>
      <c r="S153" s="79"/>
      <c r="T153">
        <v>1</v>
      </c>
    </row>
    <row r="154" spans="1:18" ht="13.5" thickBot="1">
      <c r="A154" s="155" t="s">
        <v>1096</v>
      </c>
      <c r="M154" s="156" t="s">
        <v>1097</v>
      </c>
      <c r="N154" s="157">
        <f>SUM(N8:N149)</f>
        <v>4.65181712962963</v>
      </c>
      <c r="O154" s="158">
        <f>N154/(A149*O1)</f>
        <v>0.0032759275560772043</v>
      </c>
      <c r="P154" s="159"/>
      <c r="Q154" s="159" t="s">
        <v>1098</v>
      </c>
      <c r="R154" s="159"/>
    </row>
    <row r="155" ht="12.75">
      <c r="A155" s="160" t="s">
        <v>1099</v>
      </c>
    </row>
    <row r="156" ht="12.75">
      <c r="A156" s="160" t="s">
        <v>1100</v>
      </c>
    </row>
  </sheetData>
  <hyperlinks>
    <hyperlink ref="L126" r:id="rId1" display="www.biegopolski.pl"/>
    <hyperlink ref="L38" r:id="rId2" display="www.biegajznami.pl/zabrze"/>
    <hyperlink ref="L137" r:id="rId3" display="www.biegajznami.pl/zabrze"/>
    <hyperlink ref="L128" r:id="rId4" display="www.biegajznami.pl"/>
    <hyperlink ref="L127" r:id="rId5" display="www.biegajznami.pl"/>
    <hyperlink ref="L15" r:id="rId6" display="www.biegajznami.pl"/>
    <hyperlink ref="L10" r:id="rId7" display="www.biegajznami.pl/bytom"/>
    <hyperlink ref="L75" r:id="rId8" display="www.biegopolski.p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Szafarczyk</dc:creator>
  <cp:keywords/>
  <dc:description/>
  <cp:lastModifiedBy>user</cp:lastModifiedBy>
  <cp:lastPrinted>2010-07-28T11:00:39Z</cp:lastPrinted>
  <dcterms:created xsi:type="dcterms:W3CDTF">2007-07-23T19:46:55Z</dcterms:created>
  <dcterms:modified xsi:type="dcterms:W3CDTF">2010-07-29T07:42:04Z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